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9"/>
  <workbookPr filterPrivacy="1" codeName="ThisWorkbook"/>
  <xr:revisionPtr revIDLastSave="0" documentId="13_ncr:1_{074EB3A7-624F-470F-884C-4974B40F5EB2}" xr6:coauthVersionLast="36" xr6:coauthVersionMax="36" xr10:uidLastSave="{00000000-0000-0000-0000-000000000000}"/>
  <workbookProtection workbookAlgorithmName="SHA-512" workbookHashValue="jwnLuY/6tRVI81WBui9SAAg3OY9gbFNHjEQwL6zIGzYqOXo8g9xSJ5zPiqM//OmpLU6c3BnqouKJW2hVlD7jLA==" workbookSaltValue="6Zy/CgUTAm1LL9PUFmdJ7A==" workbookSpinCount="100000" lockStructure="1"/>
  <bookViews>
    <workbookView xWindow="0" yWindow="0" windowWidth="22260" windowHeight="12648" xr2:uid="{00000000-000D-0000-FFFF-FFFF00000000}"/>
  </bookViews>
  <sheets>
    <sheet name="Content" sheetId="9" r:id="rId1"/>
    <sheet name="S.02.01" sheetId="5" r:id="rId2"/>
    <sheet name="S.05.01" sheetId="6" r:id="rId3"/>
    <sheet name="S.05.02" sheetId="7" r:id="rId4"/>
    <sheet name="S.12.01" sheetId="8" r:id="rId5"/>
    <sheet name="S.17.01" sheetId="3" r:id="rId6"/>
    <sheet name="S.19.01" sheetId="4" r:id="rId7"/>
    <sheet name="S.22.01" sheetId="12" r:id="rId8"/>
    <sheet name="S.23.01" sheetId="2" r:id="rId9"/>
    <sheet name="S.25.01" sheetId="1" r:id="rId10"/>
    <sheet name="S.28.01" sheetId="11" r:id="rId11"/>
  </sheets>
  <definedNames>
    <definedName name="TRANSLATIONS">'S.25.01'!$R$20:$S$208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1" l="1"/>
  <c r="E10" i="1"/>
  <c r="G9" i="1"/>
  <c r="E9" i="1"/>
  <c r="G8" i="1"/>
  <c r="E8" i="1"/>
  <c r="G6" i="1"/>
  <c r="G5" i="1"/>
  <c r="E5" i="1"/>
  <c r="G4" i="1"/>
  <c r="E4" i="1"/>
  <c r="S29" i="3" l="1"/>
  <c r="S28" i="3"/>
  <c r="S27" i="3"/>
  <c r="S25" i="3"/>
  <c r="S24" i="3"/>
  <c r="S23" i="3"/>
  <c r="S21" i="3"/>
  <c r="S20" i="3"/>
  <c r="S19" i="3"/>
  <c r="S18" i="3"/>
  <c r="S17" i="3"/>
  <c r="S16" i="3"/>
  <c r="S14" i="3"/>
  <c r="S13" i="3"/>
  <c r="S12" i="3"/>
  <c r="S8" i="3"/>
  <c r="S7" i="3"/>
  <c r="S19" i="8" l="1"/>
  <c r="M19" i="8"/>
  <c r="S18" i="8"/>
  <c r="M18" i="8"/>
  <c r="S17" i="8"/>
  <c r="M17" i="8"/>
  <c r="S16" i="8"/>
  <c r="M16" i="8"/>
  <c r="S14" i="8"/>
  <c r="M14" i="8"/>
  <c r="S13" i="8"/>
  <c r="M13" i="8"/>
  <c r="S12" i="8"/>
  <c r="M12" i="8"/>
  <c r="S11" i="8"/>
  <c r="M11" i="8"/>
  <c r="S8" i="8"/>
  <c r="M8" i="8"/>
  <c r="S7" i="8"/>
  <c r="M7" i="8"/>
  <c r="I60" i="7" l="1"/>
  <c r="I62" i="7" s="1"/>
  <c r="I59" i="7"/>
  <c r="I58" i="7"/>
  <c r="I57" i="7"/>
  <c r="I56" i="7"/>
  <c r="I55" i="7"/>
  <c r="I54" i="7"/>
  <c r="I53" i="7"/>
  <c r="I52" i="7"/>
  <c r="I51" i="7"/>
  <c r="I50" i="7"/>
  <c r="I49" i="7"/>
  <c r="I48" i="7"/>
  <c r="I47" i="7"/>
  <c r="I46" i="7"/>
  <c r="I45" i="7"/>
  <c r="H41" i="7"/>
  <c r="G41" i="7"/>
  <c r="F41" i="7"/>
  <c r="E41" i="7"/>
  <c r="D41" i="7"/>
  <c r="I33" i="7"/>
  <c r="I35" i="7" s="1"/>
  <c r="I32" i="7"/>
  <c r="I31" i="7"/>
  <c r="I30" i="7"/>
  <c r="I29" i="7"/>
  <c r="I28" i="7"/>
  <c r="G27" i="7"/>
  <c r="F27" i="7"/>
  <c r="E27" i="7"/>
  <c r="D27" i="7"/>
  <c r="C27" i="7"/>
  <c r="I27" i="7" s="1"/>
  <c r="I26" i="7"/>
  <c r="I25" i="7"/>
  <c r="I24" i="7"/>
  <c r="I23" i="7"/>
  <c r="I22" i="7"/>
  <c r="G21" i="7"/>
  <c r="F21" i="7"/>
  <c r="E21" i="7"/>
  <c r="D21" i="7"/>
  <c r="C21" i="7"/>
  <c r="I21" i="7" s="1"/>
  <c r="I20" i="7"/>
  <c r="I19" i="7"/>
  <c r="I18" i="7"/>
  <c r="I17" i="7"/>
  <c r="I16" i="7"/>
  <c r="G15" i="7"/>
  <c r="F15" i="7"/>
  <c r="E15" i="7"/>
  <c r="D15" i="7"/>
  <c r="C15" i="7"/>
  <c r="I15" i="7" s="1"/>
  <c r="I14" i="7"/>
  <c r="I13" i="7"/>
  <c r="I12" i="7"/>
  <c r="I11" i="7"/>
  <c r="I10" i="7"/>
  <c r="H6" i="7"/>
  <c r="G6" i="7"/>
  <c r="F6" i="7"/>
  <c r="E6" i="7"/>
  <c r="D6" i="7"/>
  <c r="K56" i="6" l="1"/>
  <c r="K55" i="6"/>
  <c r="K54" i="6"/>
  <c r="K53" i="6"/>
  <c r="K51" i="6"/>
  <c r="K50" i="6"/>
  <c r="K49" i="6"/>
  <c r="K47" i="6"/>
  <c r="K46" i="6"/>
  <c r="K45" i="6"/>
  <c r="K43" i="6"/>
  <c r="K42" i="6"/>
  <c r="K41" i="6"/>
  <c r="S32" i="6"/>
  <c r="S31" i="6"/>
  <c r="S30" i="6"/>
  <c r="S29" i="6"/>
  <c r="S28" i="6"/>
  <c r="S27" i="6"/>
  <c r="S25" i="6"/>
  <c r="S24" i="6"/>
  <c r="S23" i="6"/>
  <c r="S22" i="6"/>
  <c r="S21" i="6"/>
  <c r="S19" i="6"/>
  <c r="S18" i="6"/>
  <c r="S17" i="6"/>
  <c r="S16" i="6"/>
  <c r="S15" i="6"/>
  <c r="S13" i="6"/>
  <c r="S12" i="6"/>
  <c r="S11" i="6"/>
  <c r="S10" i="6"/>
  <c r="S9" i="6"/>
</calcChain>
</file>

<file path=xl/sharedStrings.xml><?xml version="1.0" encoding="utf-8"?>
<sst xmlns="http://schemas.openxmlformats.org/spreadsheetml/2006/main" count="1020" uniqueCount="563">
  <si>
    <t>Solvency II value</t>
  </si>
  <si>
    <t>C0010</t>
  </si>
  <si>
    <t>Assets</t>
  </si>
  <si>
    <t>Intangible assets</t>
  </si>
  <si>
    <t xml:space="preserve">R0030 </t>
  </si>
  <si>
    <t>Deferred tax assets</t>
  </si>
  <si>
    <t xml:space="preserve">R0040 </t>
  </si>
  <si>
    <t>Pension benefit surplus</t>
  </si>
  <si>
    <t xml:space="preserve">R0050 </t>
  </si>
  <si>
    <t>Property, plant &amp; equipment held for own use</t>
  </si>
  <si>
    <t xml:space="preserve">R0060 </t>
  </si>
  <si>
    <t xml:space="preserve">Investments (other than assets held for index-linked and unit-linked contracts) </t>
  </si>
  <si>
    <t xml:space="preserve">R0070 </t>
  </si>
  <si>
    <t>Property (other than for own use)</t>
  </si>
  <si>
    <t xml:space="preserve">R0080 </t>
  </si>
  <si>
    <t>Holdings in related undertakings, including participations</t>
  </si>
  <si>
    <t xml:space="preserve">R0090 </t>
  </si>
  <si>
    <t>Equities</t>
  </si>
  <si>
    <t xml:space="preserve">R0100 </t>
  </si>
  <si>
    <t>Equities - listed</t>
  </si>
  <si>
    <t xml:space="preserve">R0110 </t>
  </si>
  <si>
    <t>Equities - unlisted</t>
  </si>
  <si>
    <t xml:space="preserve">R0120 </t>
  </si>
  <si>
    <t>Bonds</t>
  </si>
  <si>
    <t xml:space="preserve">R0130 </t>
  </si>
  <si>
    <t>Government Bonds</t>
  </si>
  <si>
    <t xml:space="preserve">R0140 </t>
  </si>
  <si>
    <t>Corporate Bonds</t>
  </si>
  <si>
    <t xml:space="preserve">R0150 </t>
  </si>
  <si>
    <t>Structured notes</t>
  </si>
  <si>
    <t xml:space="preserve">R0160 </t>
  </si>
  <si>
    <t>Collateralised securities</t>
  </si>
  <si>
    <t xml:space="preserve">R0170 </t>
  </si>
  <si>
    <t>Collective Investments Undertakings</t>
  </si>
  <si>
    <t xml:space="preserve">R0180 </t>
  </si>
  <si>
    <t>Derivatives</t>
  </si>
  <si>
    <t xml:space="preserve">R0190 </t>
  </si>
  <si>
    <t>Deposits other than cash equivalents</t>
  </si>
  <si>
    <t xml:space="preserve">R0200 </t>
  </si>
  <si>
    <t>Other investments</t>
  </si>
  <si>
    <t xml:space="preserve">R0210 </t>
  </si>
  <si>
    <t>Assets held for index-linked and unit-linked contracts</t>
  </si>
  <si>
    <t xml:space="preserve">R0220 </t>
  </si>
  <si>
    <t>Loans and mortgages</t>
  </si>
  <si>
    <t xml:space="preserve">R0230 </t>
  </si>
  <si>
    <t>Loans on policies</t>
  </si>
  <si>
    <t xml:space="preserve">R0240 </t>
  </si>
  <si>
    <t>Loans and mortgages to individuals</t>
  </si>
  <si>
    <t xml:space="preserve">R0250 </t>
  </si>
  <si>
    <t>Other loans and mortgages</t>
  </si>
  <si>
    <t xml:space="preserve">R0260 </t>
  </si>
  <si>
    <t>Reinsurance recoverables from:</t>
  </si>
  <si>
    <t xml:space="preserve">R0270 </t>
  </si>
  <si>
    <t>Non-life and health similar to non-life</t>
  </si>
  <si>
    <t xml:space="preserve">R0280 </t>
  </si>
  <si>
    <t>Non-life excluding health</t>
  </si>
  <si>
    <t xml:space="preserve">R0290 </t>
  </si>
  <si>
    <t>Health similar to non-life</t>
  </si>
  <si>
    <t xml:space="preserve">R0300 </t>
  </si>
  <si>
    <t>Life and health similar to life, excluding health and index-linked and unit-linked</t>
  </si>
  <si>
    <t xml:space="preserve">R0310 </t>
  </si>
  <si>
    <t>Health similar to life</t>
  </si>
  <si>
    <t xml:space="preserve">R0320 </t>
  </si>
  <si>
    <t>Life excluding health and index-linked and unit-linked</t>
  </si>
  <si>
    <t xml:space="preserve">R0330 </t>
  </si>
  <si>
    <t>Life index-linked and unit-linked</t>
  </si>
  <si>
    <t xml:space="preserve">R0340 </t>
  </si>
  <si>
    <t>Deposits to cedants</t>
  </si>
  <si>
    <t>R0350</t>
  </si>
  <si>
    <t>Insurance and intermediaries receivables</t>
  </si>
  <si>
    <t xml:space="preserve">R0360 </t>
  </si>
  <si>
    <t>Reinsurance receivables</t>
  </si>
  <si>
    <t xml:space="preserve">R0370 </t>
  </si>
  <si>
    <t>Receivables (trade, not insurance)</t>
  </si>
  <si>
    <t xml:space="preserve">R0380 </t>
  </si>
  <si>
    <t>Own shares (held directly)</t>
  </si>
  <si>
    <t xml:space="preserve">R0390 </t>
  </si>
  <si>
    <t>Amounts due in respect of own fund items or initial fund called up but not yet paid in</t>
  </si>
  <si>
    <t xml:space="preserve">R0400 </t>
  </si>
  <si>
    <t>Cash and cash equivalents</t>
  </si>
  <si>
    <t xml:space="preserve">R0410 </t>
  </si>
  <si>
    <t>Any other assets, not elsewhere shown</t>
  </si>
  <si>
    <t xml:space="preserve">R0420 </t>
  </si>
  <si>
    <t>Total assets</t>
  </si>
  <si>
    <t xml:space="preserve">R0500 </t>
  </si>
  <si>
    <t>Liabilities</t>
  </si>
  <si>
    <t>Technical provisions - non-life</t>
  </si>
  <si>
    <t xml:space="preserve">R0510 </t>
  </si>
  <si>
    <t>Technical provisions - non-life (excluding health)</t>
  </si>
  <si>
    <t xml:space="preserve">R0520 </t>
  </si>
  <si>
    <t xml:space="preserve">R0530 </t>
  </si>
  <si>
    <t>Best estimate</t>
  </si>
  <si>
    <t>Risk margin</t>
  </si>
  <si>
    <t xml:space="preserve">R0550 </t>
  </si>
  <si>
    <t>Technical provisions - health (similar to non-life)</t>
  </si>
  <si>
    <t xml:space="preserve">R0560 </t>
  </si>
  <si>
    <t xml:space="preserve">R0570 </t>
  </si>
  <si>
    <t xml:space="preserve">R0580 </t>
  </si>
  <si>
    <t xml:space="preserve">R0590 </t>
  </si>
  <si>
    <t xml:space="preserve">R0600 </t>
  </si>
  <si>
    <t>Technical provisions - health (similar to life)</t>
  </si>
  <si>
    <t xml:space="preserve">R0610 </t>
  </si>
  <si>
    <t xml:space="preserve">R0620 </t>
  </si>
  <si>
    <t xml:space="preserve">R0630 </t>
  </si>
  <si>
    <t xml:space="preserve">R0640 </t>
  </si>
  <si>
    <t xml:space="preserve">R0650 </t>
  </si>
  <si>
    <t xml:space="preserve">R0660 </t>
  </si>
  <si>
    <t xml:space="preserve">R0670 </t>
  </si>
  <si>
    <t xml:space="preserve">R0680 </t>
  </si>
  <si>
    <t xml:space="preserve">R0690 </t>
  </si>
  <si>
    <t xml:space="preserve">R0700 </t>
  </si>
  <si>
    <t xml:space="preserve">R0710 </t>
  </si>
  <si>
    <t xml:space="preserve">R0720 </t>
  </si>
  <si>
    <t>Contingent liabilities</t>
  </si>
  <si>
    <t xml:space="preserve">R0740 </t>
  </si>
  <si>
    <t>Provisions other than technical provisions</t>
  </si>
  <si>
    <t xml:space="preserve">R0750 </t>
  </si>
  <si>
    <t>Pension benefit obligations</t>
  </si>
  <si>
    <t xml:space="preserve">R0760 </t>
  </si>
  <si>
    <t>Deposits from reinsurers</t>
  </si>
  <si>
    <t xml:space="preserve">R0770 </t>
  </si>
  <si>
    <t>Deferred tax liabilities</t>
  </si>
  <si>
    <t xml:space="preserve">R0780 </t>
  </si>
  <si>
    <t xml:space="preserve">R0790 </t>
  </si>
  <si>
    <t>Debts owed to credit institutions</t>
  </si>
  <si>
    <t xml:space="preserve">R0800 </t>
  </si>
  <si>
    <t>Financial liabilities other than debts owed to credit institutions</t>
  </si>
  <si>
    <t xml:space="preserve">R0810 </t>
  </si>
  <si>
    <t>Insurance &amp; intermediaries payables</t>
  </si>
  <si>
    <t xml:space="preserve">R0820 </t>
  </si>
  <si>
    <t>Reinsurance payables</t>
  </si>
  <si>
    <t xml:space="preserve">R0830 </t>
  </si>
  <si>
    <t>Payables (trade, not insurance)</t>
  </si>
  <si>
    <t xml:space="preserve">R0840 </t>
  </si>
  <si>
    <t>Subordinated liabilities</t>
  </si>
  <si>
    <t xml:space="preserve">R0850 </t>
  </si>
  <si>
    <t xml:space="preserve">R0860 </t>
  </si>
  <si>
    <t xml:space="preserve">R0870 </t>
  </si>
  <si>
    <t>Any other liabilities, not elsewhere shown</t>
  </si>
  <si>
    <t xml:space="preserve">R0880 </t>
  </si>
  <si>
    <t>Total liabilities</t>
  </si>
  <si>
    <t xml:space="preserve">R0900 </t>
  </si>
  <si>
    <t>Excess of assets over liabilities</t>
  </si>
  <si>
    <t xml:space="preserve">R1000 </t>
  </si>
  <si>
    <t>Back to content</t>
  </si>
  <si>
    <t>S.02.01</t>
  </si>
  <si>
    <t>Solvency II balance sheet</t>
  </si>
  <si>
    <t>Premiums, claims and expenses by line of business</t>
  </si>
  <si>
    <t>S.05.01</t>
  </si>
  <si>
    <t>Line of Business for: non-life insurance and reinsurance obligations (direct business and accepted proportional reinsurance)</t>
  </si>
  <si>
    <t>Line of Business for: accepted non-proportional reinsurance</t>
  </si>
  <si>
    <t>Total</t>
  </si>
  <si>
    <t>Medical expense insurance</t>
  </si>
  <si>
    <t>Income protection insurance</t>
  </si>
  <si>
    <t>Workers' compensation insurance</t>
  </si>
  <si>
    <t>Motor vehicle liability insurance</t>
  </si>
  <si>
    <t>Other motor insurance</t>
  </si>
  <si>
    <t>Marine, aviation and transport insurance</t>
  </si>
  <si>
    <t>Fire and other damage to property insurance</t>
  </si>
  <si>
    <t>General liability insurance</t>
  </si>
  <si>
    <t>Credit and suretyship insurance</t>
  </si>
  <si>
    <t>Legal expenses insurance</t>
  </si>
  <si>
    <t>Assistance</t>
  </si>
  <si>
    <t>Miscellaneous financial loss</t>
  </si>
  <si>
    <t>Health</t>
  </si>
  <si>
    <t>Casualty</t>
  </si>
  <si>
    <t>Marine, aviation, transport</t>
  </si>
  <si>
    <t>Property</t>
  </si>
  <si>
    <t>C0020</t>
  </si>
  <si>
    <t>C0030</t>
  </si>
  <si>
    <t>C0040</t>
  </si>
  <si>
    <t>C0050</t>
  </si>
  <si>
    <t>C0060</t>
  </si>
  <si>
    <t>C0070</t>
  </si>
  <si>
    <t>C0080</t>
  </si>
  <si>
    <t>C0090</t>
  </si>
  <si>
    <t>C0100</t>
  </si>
  <si>
    <t>C0110</t>
  </si>
  <si>
    <t>C0120</t>
  </si>
  <si>
    <t>C0130</t>
  </si>
  <si>
    <t>C0140</t>
  </si>
  <si>
    <t>C0150</t>
  </si>
  <si>
    <t>C0160</t>
  </si>
  <si>
    <t>C0200</t>
  </si>
  <si>
    <t>Premiums written</t>
  </si>
  <si>
    <t>Gross - Direct Business</t>
  </si>
  <si>
    <t xml:space="preserve"> R0110 </t>
  </si>
  <si>
    <t xml:space="preserve">Gross - Proportional reinsurance accepted </t>
  </si>
  <si>
    <t xml:space="preserve"> R0120 </t>
  </si>
  <si>
    <t>Gross - Non-proportional reinsurance accepted</t>
  </si>
  <si>
    <t xml:space="preserve"> R0130 </t>
  </si>
  <si>
    <t>Reinsurers' share</t>
  </si>
  <si>
    <t xml:space="preserve"> R0140 </t>
  </si>
  <si>
    <t>Net</t>
  </si>
  <si>
    <t xml:space="preserve"> R0200 </t>
  </si>
  <si>
    <t>Premiums earned</t>
  </si>
  <si>
    <t xml:space="preserve"> R0210 </t>
  </si>
  <si>
    <t xml:space="preserve"> R0220 </t>
  </si>
  <si>
    <t xml:space="preserve"> R0230 </t>
  </si>
  <si>
    <t xml:space="preserve"> R0240 </t>
  </si>
  <si>
    <t xml:space="preserve"> R0300 </t>
  </si>
  <si>
    <t>Claims incurred</t>
  </si>
  <si>
    <t xml:space="preserve"> R0310 </t>
  </si>
  <si>
    <t xml:space="preserve"> R0320 </t>
  </si>
  <si>
    <t xml:space="preserve"> R0330 </t>
  </si>
  <si>
    <t xml:space="preserve"> R0340 </t>
  </si>
  <si>
    <t xml:space="preserve"> R0400 </t>
  </si>
  <si>
    <t>Changes in other technical provisions</t>
  </si>
  <si>
    <t xml:space="preserve"> R0410 </t>
  </si>
  <si>
    <t xml:space="preserve"> R0420 </t>
  </si>
  <si>
    <t xml:space="preserve"> R0430 </t>
  </si>
  <si>
    <t xml:space="preserve"> R0440 </t>
  </si>
  <si>
    <t xml:space="preserve"> R0500 </t>
  </si>
  <si>
    <t>Expenses incurred</t>
  </si>
  <si>
    <t xml:space="preserve"> R0550 </t>
  </si>
  <si>
    <t>Other expenses</t>
  </si>
  <si>
    <t xml:space="preserve"> R1200 </t>
  </si>
  <si>
    <t>Total expenses</t>
  </si>
  <si>
    <t xml:space="preserve"> R1300 </t>
  </si>
  <si>
    <t>Line of Business for: life insurance obligations</t>
  </si>
  <si>
    <t>Life reinsurance obligations</t>
  </si>
  <si>
    <t>Health insurance</t>
  </si>
  <si>
    <t>Insurance with profit participation</t>
  </si>
  <si>
    <t>Index-linked and unit-linked insurance</t>
  </si>
  <si>
    <t>Other life insurance</t>
  </si>
  <si>
    <t>Annuities stemming from non-life insurance contracts and relating to health insurance obligations</t>
  </si>
  <si>
    <t>Annuities stemming from non-life insurance contracts and relating to insurance obligations other than health insurance obligations</t>
  </si>
  <si>
    <t>Health reinsurance</t>
  </si>
  <si>
    <t>Life reinsurance</t>
  </si>
  <si>
    <t>C0210</t>
  </si>
  <si>
    <t>C0220</t>
  </si>
  <si>
    <t>C0230</t>
  </si>
  <si>
    <t>C0240</t>
  </si>
  <si>
    <t>C0250</t>
  </si>
  <si>
    <t>C0260</t>
  </si>
  <si>
    <t>C0270</t>
  </si>
  <si>
    <t>C0280</t>
  </si>
  <si>
    <t>C0300</t>
  </si>
  <si>
    <t>Gross</t>
  </si>
  <si>
    <t xml:space="preserve"> R1410 </t>
  </si>
  <si>
    <t xml:space="preserve"> R1420 </t>
  </si>
  <si>
    <t xml:space="preserve"> R1500 </t>
  </si>
  <si>
    <t xml:space="preserve"> R1510 </t>
  </si>
  <si>
    <t xml:space="preserve"> R1520 </t>
  </si>
  <si>
    <t xml:space="preserve"> R1600 </t>
  </si>
  <si>
    <t xml:space="preserve"> R1610 </t>
  </si>
  <si>
    <t xml:space="preserve"> R1620 </t>
  </si>
  <si>
    <t xml:space="preserve"> R1700 </t>
  </si>
  <si>
    <t xml:space="preserve"> R1710 </t>
  </si>
  <si>
    <t xml:space="preserve"> R1720 </t>
  </si>
  <si>
    <t xml:space="preserve"> R1800 </t>
  </si>
  <si>
    <t xml:space="preserve"> R1900 </t>
  </si>
  <si>
    <t xml:space="preserve"> R2500 </t>
  </si>
  <si>
    <t xml:space="preserve"> R2600 </t>
  </si>
  <si>
    <t>Home Country</t>
  </si>
  <si>
    <t>Top 5 countries (by amount of gross premiums written) - non-life obligations</t>
  </si>
  <si>
    <t>Total Top 5 and home country</t>
  </si>
  <si>
    <t>R0010</t>
  </si>
  <si>
    <t>SE</t>
  </si>
  <si>
    <t>DK</t>
  </si>
  <si>
    <t>FI</t>
  </si>
  <si>
    <t>GB</t>
  </si>
  <si>
    <t>NO</t>
  </si>
  <si>
    <t>R0550</t>
  </si>
  <si>
    <t>Top 5 countries (by amount of gross premiums written) - life obligations</t>
  </si>
  <si>
    <t>C0170</t>
  </si>
  <si>
    <t>C0180</t>
  </si>
  <si>
    <t>C0190</t>
  </si>
  <si>
    <t>R01400</t>
  </si>
  <si>
    <t>R1900</t>
  </si>
  <si>
    <t>Premiums, claims and expenses by country</t>
  </si>
  <si>
    <t>Tier 1 - unrestricted</t>
  </si>
  <si>
    <t>Tier 1 - restricted</t>
  </si>
  <si>
    <t>Tier 2</t>
  </si>
  <si>
    <t>Tier 3</t>
  </si>
  <si>
    <t>Ordinary share capital (gross of own shares)</t>
  </si>
  <si>
    <t>Share premium account related to ordinary share capital</t>
  </si>
  <si>
    <t>Subordinated mutual member accounts</t>
  </si>
  <si>
    <t>Surplus funds</t>
  </si>
  <si>
    <t>Preference shares</t>
  </si>
  <si>
    <t>Share premium account related to preference shares</t>
  </si>
  <si>
    <t>Reconciliation reserve</t>
  </si>
  <si>
    <t>An amount equal to the value of net deferred tax assets</t>
  </si>
  <si>
    <t xml:space="preserve">Other own fund items approved by the supervisory authority as basic own funds not specified above </t>
  </si>
  <si>
    <t>Own funds from the financial statements that should not be represented by the reconciliation reserve and do not meet the criteria to be classified as Solvency II own funds</t>
  </si>
  <si>
    <t>Deductions</t>
  </si>
  <si>
    <t>Deductions for participations in financial and credit institutions</t>
  </si>
  <si>
    <t>R0230</t>
  </si>
  <si>
    <t>Total basic own funds after deductions</t>
  </si>
  <si>
    <t>R0290</t>
  </si>
  <si>
    <t>Ancillary own funds</t>
  </si>
  <si>
    <t>Unpaid and uncalled ordinary share capital callable on demand</t>
  </si>
  <si>
    <t>Unpaid and uncalled initial funds, members' contributions or the equivalent basic own fund item for mutual and mutual - type undertakings, callable on demand</t>
  </si>
  <si>
    <t>Unpaid and uncalled preference shares callable on demand</t>
  </si>
  <si>
    <t>Letters of credit and guarantees under Article 96(2) of the Directive 2009/138/EC</t>
  </si>
  <si>
    <t>Letters of credit and guarantees other than under Article 96(2) of the Directive 2009/138/EC</t>
  </si>
  <si>
    <t>Supplementary members calls under first subparagraph of Article 96(3) of the Directive 2009/138/EC</t>
  </si>
  <si>
    <t>Supplementary members calls - other than under first subparagraph of Article 96(3) of the Directive 2009/138/EC</t>
  </si>
  <si>
    <t>Other ancillary own funds</t>
  </si>
  <si>
    <t>Total ancillary own funds</t>
  </si>
  <si>
    <t>Available and eligible own funds</t>
  </si>
  <si>
    <t>Total available own funds to meet the SCR</t>
  </si>
  <si>
    <t>R0500</t>
  </si>
  <si>
    <t>Total available own funds to meet the MCR</t>
  </si>
  <si>
    <t>R0510</t>
  </si>
  <si>
    <t>Total eligible own funds to meet the SCR</t>
  </si>
  <si>
    <t>R0540</t>
  </si>
  <si>
    <t>Total eligible own funds to meet the MCR</t>
  </si>
  <si>
    <t>SCR</t>
  </si>
  <si>
    <t>R0580</t>
  </si>
  <si>
    <t>MCR</t>
  </si>
  <si>
    <t>R0600</t>
  </si>
  <si>
    <t>Ratio of Eligible own funds to SCR</t>
  </si>
  <si>
    <t>R0620</t>
  </si>
  <si>
    <t>Ratio of Eligible own funds to MCR</t>
  </si>
  <si>
    <t>R0640</t>
  </si>
  <si>
    <t>R0700</t>
  </si>
  <si>
    <t>Own shares (held directly and indirectly)</t>
  </si>
  <si>
    <t>R0710</t>
  </si>
  <si>
    <t>Foreseeable dividends, distributions and charges</t>
  </si>
  <si>
    <t>R0720</t>
  </si>
  <si>
    <t xml:space="preserve">Other basic own fund items </t>
  </si>
  <si>
    <t>R0730</t>
  </si>
  <si>
    <t>Adjustment for restricted own fund items in respect of matching adjustment portfolios and ring fenced funds</t>
  </si>
  <si>
    <t>R0740</t>
  </si>
  <si>
    <t>R0760</t>
  </si>
  <si>
    <t>Expected profits</t>
  </si>
  <si>
    <t>Expected profits included in future premiums (EPIFP) - Life Business</t>
  </si>
  <si>
    <t>R0770</t>
  </si>
  <si>
    <t>Expected profits included in future premiums (EPIFP) - Non- life business</t>
  </si>
  <si>
    <t>R0780</t>
  </si>
  <si>
    <t>Total Expected profits included in future premiums (EPIFP)</t>
  </si>
  <si>
    <t>R0790</t>
  </si>
  <si>
    <t>Own funds</t>
  </si>
  <si>
    <t>Gross solvency capital requirement</t>
  </si>
  <si>
    <t>USP</t>
  </si>
  <si>
    <t>Simplifications</t>
  </si>
  <si>
    <t>Market risk</t>
  </si>
  <si>
    <t>Counterparty default risk</t>
  </si>
  <si>
    <t>R0020</t>
  </si>
  <si>
    <t>Life underwriting risk</t>
  </si>
  <si>
    <t>R0030</t>
  </si>
  <si>
    <t>Health underwriting risk</t>
  </si>
  <si>
    <t>R0040</t>
  </si>
  <si>
    <t>Non-life underwriting risk</t>
  </si>
  <si>
    <t>R0050</t>
  </si>
  <si>
    <t xml:space="preserve">Diversification </t>
  </si>
  <si>
    <t>R0060</t>
  </si>
  <si>
    <t>Intangible asset risk</t>
  </si>
  <si>
    <t>R0070</t>
  </si>
  <si>
    <t>Basic Solvency Capital Requirement</t>
  </si>
  <si>
    <t>R0100</t>
  </si>
  <si>
    <t>Calculation of Solvency Capital Requirement</t>
  </si>
  <si>
    <t>Operational risk</t>
  </si>
  <si>
    <t>R0130</t>
  </si>
  <si>
    <t>Loss-absorbing capacity of technical provisions</t>
  </si>
  <si>
    <t>R0140</t>
  </si>
  <si>
    <t>Loss-absorbing capacity of deferred taxes</t>
  </si>
  <si>
    <t>R0150</t>
  </si>
  <si>
    <t>Capital requirement for business operated in accordance with Art. 4 of Directive 2003/41/EC</t>
  </si>
  <si>
    <t>R0160</t>
  </si>
  <si>
    <t>Solvency capital requirement excluding capital add-on</t>
  </si>
  <si>
    <t>R0200</t>
  </si>
  <si>
    <t>Capital add-on already set</t>
  </si>
  <si>
    <t>R0210</t>
  </si>
  <si>
    <t>Solvency capital requirement</t>
  </si>
  <si>
    <t>R0220</t>
  </si>
  <si>
    <t>Other information on SCR</t>
  </si>
  <si>
    <t>Capital requirement for duration-based equity risk sub-module</t>
  </si>
  <si>
    <t>R0400</t>
  </si>
  <si>
    <t>Total amount of Notional Solvency Capital Requirements for remaining part</t>
  </si>
  <si>
    <t>R0410</t>
  </si>
  <si>
    <t>Total amount of Notional Solvency Capital Requirements for ring fenced funds</t>
  </si>
  <si>
    <t>R0420</t>
  </si>
  <si>
    <t>Total amount of Notional Solvency Capital Requirements for matching adjustment portfolios</t>
  </si>
  <si>
    <t>R0430</t>
  </si>
  <si>
    <t>Diversification effects due to RFF nSCR aggregation for article 304</t>
  </si>
  <si>
    <t>R0440</t>
  </si>
  <si>
    <t>MCR calculation Non Life</t>
  </si>
  <si>
    <t>Non-life activities</t>
  </si>
  <si>
    <t>Net (of reinsurance/SPV) best estimate and TP calculated as a whole</t>
  </si>
  <si>
    <t>Net (of reinsurance) written premiums in the last 12 months</t>
  </si>
  <si>
    <t>Medical expense insurance and proportional reinsurance</t>
  </si>
  <si>
    <t>Income protection insurance and proportional reinsurance</t>
  </si>
  <si>
    <t>Workers' compensation insurance and proportional reinsurance</t>
  </si>
  <si>
    <t>Motor vehicle liability insurance and proportional reinsurance</t>
  </si>
  <si>
    <t>Other motor insurance and proportional reinsurance</t>
  </si>
  <si>
    <t>Marine, aviation and transport insurance and proportional reinsurance</t>
  </si>
  <si>
    <t>Fire and other damage to property insurance and proportional reinsurance</t>
  </si>
  <si>
    <t>R0080</t>
  </si>
  <si>
    <t>General liability insurance and proportional reinsurance</t>
  </si>
  <si>
    <t>R0090</t>
  </si>
  <si>
    <t>Credit and suretyship insurance and proportional reinsurance</t>
  </si>
  <si>
    <t>Legal expenses insurance and proportional reinsurance</t>
  </si>
  <si>
    <t>R0110</t>
  </si>
  <si>
    <t>Assistance and proportional reinsurance</t>
  </si>
  <si>
    <t>R0120</t>
  </si>
  <si>
    <t>Miscellaneous financial loss insurance and proportional reinsurance</t>
  </si>
  <si>
    <t>Non-proportional health reinsurance</t>
  </si>
  <si>
    <t>Non-proportional casualty reinsurance</t>
  </si>
  <si>
    <t>Non-proportional marine, aviation and transport reinsurance</t>
  </si>
  <si>
    <t>Non-proportional property reinsurance</t>
  </si>
  <si>
    <t>R0170</t>
  </si>
  <si>
    <t>Linear formula component for life insurance and reinsurance obligations</t>
  </si>
  <si>
    <t>MCR calculation Life</t>
  </si>
  <si>
    <t>Life activities</t>
  </si>
  <si>
    <t>Net (of reinsurance/SPV) total capital at risk</t>
  </si>
  <si>
    <t>Obligations with profit participation - guaranteed benefits</t>
  </si>
  <si>
    <t>Obligations with profit participation - future discretionary benefits</t>
  </si>
  <si>
    <t xml:space="preserve">Index-linked and unit-linked insurance obligations </t>
  </si>
  <si>
    <t>Other life (re)insurance and health (re)insurance obligations</t>
  </si>
  <si>
    <t>R0240</t>
  </si>
  <si>
    <t>Total capital at risk for all life (re)insurance obligations</t>
  </si>
  <si>
    <t>R0250</t>
  </si>
  <si>
    <t>MCRNL Result</t>
  </si>
  <si>
    <t>MCRL Result</t>
  </si>
  <si>
    <t>Overall MCR calculation</t>
  </si>
  <si>
    <t>Linear MCR</t>
  </si>
  <si>
    <t>R0300</t>
  </si>
  <si>
    <t>R0310</t>
  </si>
  <si>
    <t>MCR cap</t>
  </si>
  <si>
    <t>R0320</t>
  </si>
  <si>
    <t>MCR floor</t>
  </si>
  <si>
    <t>R0330</t>
  </si>
  <si>
    <t>Combined MCR</t>
  </si>
  <si>
    <t>R0340</t>
  </si>
  <si>
    <t>Absolute floor of the MCR</t>
  </si>
  <si>
    <t>Minimum Capital Requirement</t>
  </si>
  <si>
    <t>Minimum capital requirement</t>
  </si>
  <si>
    <t xml:space="preserve">Index-linked and unit-linked insurance		</t>
  </si>
  <si>
    <t xml:space="preserve">Other life insurance		</t>
  </si>
  <si>
    <t>Annuities stemming from non-life insurance contracts and relating to insurance obligation other than health insurance obligations</t>
  </si>
  <si>
    <t>Accepted reinsurance</t>
  </si>
  <si>
    <t>Total (Health similar to life insurance)</t>
  </si>
  <si>
    <t xml:space="preserve">Health insurance (direct business)		</t>
  </si>
  <si>
    <t>Health reinsurance (reinsurance accepted)</t>
  </si>
  <si>
    <t>Contracts without options and guarantees</t>
  </si>
  <si>
    <t>Contracts with options or guarantees</t>
  </si>
  <si>
    <t>Technical provisions calculated as a whole</t>
  </si>
  <si>
    <t>Total Recoverables from reinsurance/SPV and Finite Re after the adjustment for expected losses due to counterparty default associated to TP as a whole</t>
  </si>
  <si>
    <t xml:space="preserve">Technical provisions calculated as a sum of BE and RM		</t>
  </si>
  <si>
    <t xml:space="preserve">Best Estimate		</t>
  </si>
  <si>
    <t>Gross Best Estimate</t>
  </si>
  <si>
    <t>Total Recoverables from reinsurance/SPV and Finite Re after the adjustment for expected losses due to counterparty default</t>
  </si>
  <si>
    <t>Risk Margin</t>
  </si>
  <si>
    <t xml:space="preserve">Amount of the transitional on Technical Provisions		</t>
  </si>
  <si>
    <t>Technical Provisions calculated as a whole</t>
  </si>
  <si>
    <t xml:space="preserve">Best estimate </t>
  </si>
  <si>
    <t>Technical provisions - total</t>
  </si>
  <si>
    <t>R0260</t>
  </si>
  <si>
    <t>R0270</t>
  </si>
  <si>
    <t>R0280</t>
  </si>
  <si>
    <t>Life and Health SLT Technical Provisions</t>
  </si>
  <si>
    <t>Direct business and accepted proportional reinsurance</t>
  </si>
  <si>
    <t xml:space="preserve">Accepted non-proportional reinsurance:			</t>
  </si>
  <si>
    <t>Total Non-Life obligations</t>
  </si>
  <si>
    <t>Technical Provisions calculated as a sum of BE and RM</t>
  </si>
  <si>
    <t>Premium provisions</t>
  </si>
  <si>
    <t>Total recoverable from reinsurance/SPV and Finite Re after the adjustment for expected losses due to counterparty default</t>
  </si>
  <si>
    <t>Net Best Estimate of Premium Provisions</t>
  </si>
  <si>
    <t>Claims provisions</t>
  </si>
  <si>
    <t>R0180</t>
  </si>
  <si>
    <t>R0190</t>
  </si>
  <si>
    <t>Net Best Estimate of Claims Provisions</t>
  </si>
  <si>
    <t>Total Best estimate - gross</t>
  </si>
  <si>
    <t>Total Best estimate - net</t>
  </si>
  <si>
    <t>Amount of the transitional on Technical Provisions</t>
  </si>
  <si>
    <t>Recoverable from reinsurance contract/SPV and Finite Re after the adjustment for expected losses due to counterparty default - total</t>
  </si>
  <si>
    <t>Technical provisions minus recoverables from reinsurance/SPV and Finite Re- total</t>
  </si>
  <si>
    <t>Non - life Technical Provisions</t>
  </si>
  <si>
    <t>Development year (absolute amount)</t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</si>
  <si>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</si>
  <si>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</si>
  <si>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</si>
  <si>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</si>
  <si>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</si>
  <si>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</si>
  <si>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</si>
  <si>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</si>
  <si>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</si>
  <si>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</si>
  <si>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Gross Claims Paid (non-cumulative)</t>
  </si>
  <si>
    <t>Gross undiscounted Best Estimate Claims Provisions</t>
  </si>
  <si>
    <t>C0290</t>
  </si>
  <si>
    <t>Prior</t>
  </si>
  <si>
    <t>N-9</t>
  </si>
  <si>
    <t>N-8</t>
  </si>
  <si>
    <t>N-7</t>
  </si>
  <si>
    <t>N-6</t>
  </si>
  <si>
    <t>N-5</t>
  </si>
  <si>
    <t>N-4</t>
  </si>
  <si>
    <t>N-3</t>
  </si>
  <si>
    <t>N-2</t>
  </si>
  <si>
    <t>N-1</t>
  </si>
  <si>
    <t>N</t>
  </si>
  <si>
    <t>Non-life insurance claims</t>
  </si>
  <si>
    <t>S.05.02</t>
  </si>
  <si>
    <t>S.12.01</t>
  </si>
  <si>
    <t>S.17.01</t>
  </si>
  <si>
    <t>S.19.01</t>
  </si>
  <si>
    <t>S.23.01</t>
  </si>
  <si>
    <t>S.25.01</t>
  </si>
  <si>
    <t>S.28.01</t>
  </si>
  <si>
    <t>Content</t>
  </si>
  <si>
    <t>In Current year</t>
  </si>
  <si>
    <t>Sum of years (cumulative)</t>
  </si>
  <si>
    <t>Year end (discounted data)</t>
  </si>
  <si>
    <t>C0360</t>
  </si>
  <si>
    <t>10 &amp; +</t>
  </si>
  <si>
    <t>Linear formula component for non-life insurance and reinsurance obligations</t>
  </si>
  <si>
    <t>Total (Life other than health insurance, including Unit-Linked)</t>
  </si>
  <si>
    <t>Initial funds, members' contributions or the equivalent basic own - fund item for mutual and mutual-type undertakings</t>
  </si>
  <si>
    <t>A legally binding commitment to subscribe and pay for subordinated liabilities on demand</t>
  </si>
  <si>
    <t>Approach to tax rate</t>
  </si>
  <si>
    <t>Yes/No</t>
  </si>
  <si>
    <t>C0109</t>
  </si>
  <si>
    <t>R0590</t>
  </si>
  <si>
    <t>Calculation of loss absorbing capacity of deferred taxes</t>
  </si>
  <si>
    <t>LAC DT</t>
  </si>
  <si>
    <t>LAC DT justified by reversion of deferred tax liabilities</t>
  </si>
  <si>
    <t>R0650</t>
  </si>
  <si>
    <t>LAC DT justified by reference to probable future taxable profit</t>
  </si>
  <si>
    <t>R0660</t>
  </si>
  <si>
    <t>LAC DT justified by carry back, current year</t>
  </si>
  <si>
    <t>R0670</t>
  </si>
  <si>
    <t>LAC DT justified by carry back, future years</t>
  </si>
  <si>
    <t>R0680</t>
  </si>
  <si>
    <t>Maximum LAC DT</t>
  </si>
  <si>
    <t>R0690</t>
  </si>
  <si>
    <t>Goodwill</t>
  </si>
  <si>
    <t xml:space="preserve">R0010 </t>
  </si>
  <si>
    <t>Deferred acquisition costs</t>
  </si>
  <si>
    <t xml:space="preserve">R0020 </t>
  </si>
  <si>
    <t>Technical provisions - life (excluding index-linked and unit-linked)</t>
  </si>
  <si>
    <t>Technical provisions - life (excluding health and index-linked and unit-linked)</t>
  </si>
  <si>
    <t>Technical provisions - index-linked and unit-linked</t>
  </si>
  <si>
    <t>Other technical provisions</t>
  </si>
  <si>
    <t xml:space="preserve">R0730 </t>
  </si>
  <si>
    <t>Subordinated liabilities not in Basic Own Funds</t>
  </si>
  <si>
    <t>R1300</t>
  </si>
  <si>
    <t>R2600</t>
  </si>
  <si>
    <t>Best estimate minus recoverables from reinsurance/SPV and Finite Re - total</t>
  </si>
  <si>
    <t>Total Recoverables from reinsurance/SPV and Finite Re after the adjustment for expected losses due to counterparty default associated to TP calculated as a whole</t>
  </si>
  <si>
    <t xml:space="preserve">Gross </t>
  </si>
  <si>
    <t>Basic own funds before deduction for participations in other financial sector as foreseen in article 68 of Delegated Regulation 2015/35</t>
  </si>
  <si>
    <t>R0360</t>
  </si>
  <si>
    <t>R0370</t>
  </si>
  <si>
    <t>R0390</t>
  </si>
  <si>
    <t xml:space="preserve">Approach based on average tax rate </t>
  </si>
  <si>
    <t>LAC DT justified by reference to probable future taxable economic profit</t>
  </si>
  <si>
    <t>2020</t>
  </si>
  <si>
    <t>S.22.01</t>
  </si>
  <si>
    <t>Impact of long term guarantees measures and transitionals</t>
  </si>
  <si>
    <t>Amount with Long Term Guarantee measures and transitionals</t>
  </si>
  <si>
    <t>Impact of transitional on technical provisions</t>
  </si>
  <si>
    <t>Impact of transitional on interest rate</t>
  </si>
  <si>
    <t>Impact of volatility adjustment set to zero</t>
  </si>
  <si>
    <t>Impact of matching adjustment set to zero</t>
  </si>
  <si>
    <t>Technical provisions</t>
  </si>
  <si>
    <t>Basic own funds</t>
  </si>
  <si>
    <t>Eligible own funds to meet Solvency Capital Requirement</t>
  </si>
  <si>
    <t>Solvency Capital Requirement</t>
  </si>
  <si>
    <t>Eligible own funds to meet Minimum Capital Requirement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</si>
</sst>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_-;\-* #,##0_-;_-* &quot;-&quot;??_-;_-@_-"/>
    <numFmt numFmtId="165" formatCode="#,##0,"/>
    <numFmt numFmtId="166" formatCode="00000"/>
  </numFmts>
  <fonts count="5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9"/>
      <color theme="3"/>
      <name val="Tahoma"/>
      <family val="2"/>
    </font>
    <font>
      <b/>
      <sz val="10"/>
      <color theme="0"/>
      <name val="Tahoma"/>
      <family val="2"/>
    </font>
    <font>
      <b/>
      <sz val="10"/>
      <color rgb="FFFFFFFF"/>
      <name val="Tahoma"/>
      <family val="2"/>
    </font>
    <font>
      <b/>
      <sz val="11"/>
      <color theme="3"/>
      <name val="Tahoma"/>
      <family val="2"/>
    </font>
    <font>
      <sz val="9"/>
      <color theme="0"/>
      <name val="Tahoma"/>
      <family val="2"/>
    </font>
    <font>
      <b/>
      <sz val="9"/>
      <color theme="3"/>
      <name val="Tahoma"/>
      <family val="2"/>
    </font>
    <font>
      <i/>
      <sz val="9"/>
      <color theme="3"/>
      <name val="Tahoma"/>
      <family val="2"/>
    </font>
    <font>
      <b/>
      <sz val="9"/>
      <color theme="0"/>
      <name val="Tahoma"/>
      <family val="2"/>
    </font>
    <font>
      <b/>
      <sz val="11"/>
      <color rgb="FFFF0000"/>
      <name val="Calibri"/>
      <family val="2"/>
      <scheme val="minor"/>
    </font>
    <font>
      <sz val="10"/>
      <color theme="0"/>
      <name val="Tahoma"/>
      <family val="2"/>
    </font>
    <font>
      <b/>
      <sz val="9"/>
      <color rgb="FF1F497D"/>
      <name val="Tahoma"/>
      <family val="2"/>
    </font>
    <font>
      <b/>
      <sz val="9"/>
      <color theme="4" tint="0.79998168889431442"/>
      <name val="Tahoma"/>
      <family val="2"/>
    </font>
    <font>
      <sz val="9"/>
      <color theme="0" tint="-0.499984740745262"/>
      <name val="Tahoma"/>
      <family val="2"/>
    </font>
    <font>
      <sz val="9"/>
      <color theme="4" tint="0.79998168889431442"/>
      <name val="Tahoma"/>
      <family val="2"/>
    </font>
    <font>
      <sz val="1"/>
      <color theme="0"/>
      <name val="Tahoma"/>
      <family val="2"/>
    </font>
    <font>
      <sz val="9"/>
      <color rgb="FF1F497D"/>
      <name val="Tahoma"/>
      <family val="2"/>
    </font>
    <font>
      <u/>
      <sz val="11"/>
      <color theme="10"/>
      <name val="Calibri"/>
      <family val="2"/>
      <scheme val="minor"/>
    </font>
    <font>
      <u/>
      <sz val="20"/>
      <color theme="10"/>
      <name val="Calibri"/>
      <family val="2"/>
    </font>
    <font>
      <b/>
      <sz val="10"/>
      <color theme="3"/>
      <name val="Tahoma"/>
      <family val="2"/>
    </font>
    <font>
      <b/>
      <sz val="9"/>
      <color rgb="FF009900"/>
      <name val="Tahoma"/>
      <family val="2"/>
    </font>
    <font>
      <b/>
      <sz val="10"/>
      <color rgb="FF16365C"/>
      <name val="Tahoma"/>
      <family val="2"/>
    </font>
    <font>
      <b/>
      <sz val="10"/>
      <color rgb="FF1F497D"/>
      <name val="Tahoma"/>
      <family val="2"/>
    </font>
    <font>
      <b/>
      <sz val="10"/>
      <color theme="3" tint="-0.249977111117893"/>
      <name val="Tahoma"/>
      <family val="2"/>
    </font>
    <font>
      <b/>
      <sz val="7.5"/>
      <color theme="0"/>
      <name val="Tahoma"/>
      <family val="2"/>
    </font>
    <font>
      <sz val="7.5"/>
      <color theme="1"/>
      <name val="Calibri"/>
      <family val="2"/>
      <scheme val="minor"/>
    </font>
    <font>
      <b/>
      <sz val="7.5"/>
      <color rgb="FFFFFFFF"/>
      <name val="Tahoma"/>
      <family val="2"/>
    </font>
    <font>
      <sz val="7.5"/>
      <color theme="3"/>
      <name val="Tahoma"/>
      <family val="2"/>
    </font>
    <font>
      <sz val="7.5"/>
      <color rgb="FF1F497D"/>
      <name val="Tahoma"/>
      <family val="2"/>
    </font>
    <font>
      <sz val="7.5"/>
      <color theme="0"/>
      <name val="Calibri"/>
      <family val="2"/>
      <scheme val="minor"/>
    </font>
    <font>
      <b/>
      <sz val="7.5"/>
      <color theme="3"/>
      <name val="Tahoma"/>
      <family val="2"/>
    </font>
    <font>
      <b/>
      <sz val="7.5"/>
      <color rgb="FF1F497D"/>
      <name val="Tahoma"/>
      <family val="2"/>
    </font>
    <font>
      <b/>
      <sz val="7.5"/>
      <name val="Calibri"/>
      <family val="2"/>
      <scheme val="minor"/>
    </font>
    <font>
      <b/>
      <sz val="7.5"/>
      <name val="Tahoma"/>
      <family val="2"/>
    </font>
    <font>
      <sz val="7.5"/>
      <color rgb="FFFFFFFF"/>
      <name val="Tahoma"/>
      <family val="2"/>
    </font>
    <font>
      <b/>
      <sz val="12"/>
      <color theme="3"/>
      <name val="Tahoma"/>
      <family val="2"/>
    </font>
    <font>
      <sz val="9"/>
      <color theme="1"/>
      <name val="Calibri"/>
      <family val="2"/>
      <scheme val="minor"/>
    </font>
    <font>
      <sz val="9"/>
      <color theme="1" tint="0.499984740745262"/>
      <name val="Tahoma"/>
      <family val="2"/>
    </font>
    <font>
      <b/>
      <sz val="9"/>
      <color rgb="FFFFFFFF"/>
      <name val="Tahoma"/>
      <family val="2"/>
    </font>
    <font>
      <sz val="11"/>
      <color theme="1"/>
      <name val="Tahoma"/>
      <family val="2"/>
    </font>
    <font>
      <b/>
      <sz val="10"/>
      <color theme="1"/>
      <name val="Tahoma"/>
      <family val="2"/>
    </font>
    <font>
      <b/>
      <u/>
      <sz val="11"/>
      <color theme="10"/>
      <name val="Tahoma"/>
      <family val="2"/>
    </font>
    <font>
      <b/>
      <sz val="9"/>
      <color rgb="FFFF0000"/>
      <name val="Tahoma"/>
      <family val="2"/>
    </font>
    <font>
      <b/>
      <u/>
      <sz val="11"/>
      <color rgb="FFFF0000"/>
      <name val="Calibri"/>
      <family val="2"/>
      <scheme val="minor"/>
    </font>
    <font>
      <i/>
      <sz val="10"/>
      <color theme="3"/>
      <name val="Tahoma"/>
      <family val="2"/>
    </font>
    <font>
      <sz val="11"/>
      <color indexed="8"/>
      <name val="Calibri"/>
      <family val="2"/>
    </font>
    <font>
      <b/>
      <sz val="10"/>
      <name val="Times New Roman"/>
      <family val="1"/>
    </font>
    <font>
      <sz val="8"/>
      <color theme="3"/>
      <name val="Tahoma"/>
      <family val="2"/>
    </font>
    <font>
      <sz val="7"/>
      <color theme="0"/>
      <name val="Tahoma"/>
      <family val="2"/>
    </font>
    <font>
      <sz val="7"/>
      <color theme="3"/>
      <name val="Tahoma"/>
      <family val="2"/>
    </font>
    <font>
      <sz val="7"/>
      <color theme="1"/>
      <name val="Calibri"/>
      <family val="2"/>
      <scheme val="minor"/>
    </font>
    <font>
      <b/>
      <sz val="7"/>
      <color theme="3"/>
      <name val="Tahoma"/>
      <family val="2"/>
    </font>
    <font>
      <sz val="10"/>
      <color theme="1"/>
      <name val="Tahoma"/>
      <family val="2"/>
    </font>
    <font>
      <sz val="10"/>
      <color theme="3"/>
      <name val="Tahoma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/>
        <bgColor theme="3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DCE6F1"/>
        <bgColor theme="4" tint="0.79998168889431442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136">
    <border>
      <left/>
      <right/>
      <top/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3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 style="thin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theme="3"/>
      </right>
      <top style="thin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/>
      <top style="dashed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 style="dashed">
        <color theme="3"/>
      </bottom>
      <diagonal style="dashed">
        <color theme="3"/>
      </diagonal>
    </border>
    <border>
      <left style="dashed">
        <color theme="3"/>
      </left>
      <right style="dashed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 style="thin">
        <color theme="3"/>
      </right>
      <top style="dashed">
        <color theme="3"/>
      </top>
      <bottom style="thin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 style="dashed">
        <color theme="3"/>
      </right>
      <top/>
      <bottom style="dashed">
        <color theme="3"/>
      </bottom>
      <diagonal/>
    </border>
    <border>
      <left style="thin">
        <color theme="3"/>
      </left>
      <right style="dashed">
        <color theme="3"/>
      </right>
      <top style="dashed">
        <color theme="3"/>
      </top>
      <bottom style="thin">
        <color theme="3"/>
      </bottom>
      <diagonal/>
    </border>
    <border>
      <left style="dashed">
        <color theme="3"/>
      </left>
      <right/>
      <top style="dashed">
        <color theme="3"/>
      </top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dashed">
        <color theme="0"/>
      </top>
      <bottom style="dashed">
        <color theme="0"/>
      </bottom>
      <diagonal/>
    </border>
    <border>
      <left style="thin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dashed">
        <color theme="0"/>
      </right>
      <top style="thin">
        <color theme="0"/>
      </top>
      <bottom style="thin">
        <color theme="0"/>
      </bottom>
      <diagonal/>
    </border>
    <border>
      <left style="dashed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 style="dashed">
        <color theme="3"/>
      </left>
      <right style="dashed">
        <color theme="3"/>
      </right>
      <top style="thin">
        <color theme="3"/>
      </top>
      <bottom style="dashed">
        <color theme="3"/>
      </bottom>
      <diagonal/>
    </border>
    <border>
      <left style="dashed">
        <color theme="3"/>
      </left>
      <right style="dashed">
        <color theme="3"/>
      </right>
      <top/>
      <bottom style="dashed">
        <color theme="3"/>
      </bottom>
      <diagonal/>
    </border>
    <border>
      <left style="dashed">
        <color theme="3"/>
      </left>
      <right style="thin">
        <color theme="3"/>
      </right>
      <top/>
      <bottom style="dashed">
        <color theme="3"/>
      </bottom>
      <diagonal/>
    </border>
    <border>
      <left style="dashed">
        <color theme="3"/>
      </left>
      <right style="thin">
        <color theme="3"/>
      </right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dashed">
        <color theme="3"/>
      </right>
      <top style="dashed">
        <color theme="3"/>
      </top>
      <bottom style="dashed">
        <color theme="3"/>
      </bottom>
      <diagonal style="dashed">
        <color theme="3"/>
      </diagonal>
    </border>
    <border diagonalUp="1" diagonalDown="1">
      <left style="dashed">
        <color theme="3"/>
      </left>
      <right/>
      <top style="dashed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dashed">
        <color theme="3"/>
      </right>
      <top style="dashed">
        <color theme="3"/>
      </top>
      <bottom/>
      <diagonal/>
    </border>
    <border>
      <left/>
      <right style="dashed">
        <color theme="3"/>
      </right>
      <top style="dashed">
        <color theme="3"/>
      </top>
      <bottom/>
      <diagonal/>
    </border>
    <border>
      <left style="dashed">
        <color theme="3"/>
      </left>
      <right style="dashed">
        <color theme="3"/>
      </right>
      <top style="dashed">
        <color theme="3"/>
      </top>
      <bottom/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 style="dashed">
        <color theme="3"/>
      </left>
      <right style="thin">
        <color theme="3"/>
      </right>
      <top/>
      <bottom/>
      <diagonal/>
    </border>
    <border>
      <left style="thin">
        <color theme="3"/>
      </left>
      <right/>
      <top style="dashed">
        <color theme="3"/>
      </top>
      <bottom style="dashed">
        <color theme="3"/>
      </bottom>
      <diagonal/>
    </border>
    <border diagonalUp="1" diagonalDown="1"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 diagonalUp="1" diagonalDown="1">
      <left style="thin">
        <color theme="3"/>
      </left>
      <right/>
      <top style="thin">
        <color theme="3"/>
      </top>
      <bottom style="thin">
        <color theme="3"/>
      </bottom>
      <diagonal style="thin">
        <color theme="3"/>
      </diagonal>
    </border>
    <border>
      <left style="dashed">
        <color theme="0"/>
      </left>
      <right/>
      <top style="thin">
        <color theme="0"/>
      </top>
      <bottom style="thin">
        <color theme="0"/>
      </bottom>
      <diagonal/>
    </border>
    <border>
      <left/>
      <right style="dashed">
        <color theme="0"/>
      </right>
      <top style="thin">
        <color theme="0"/>
      </top>
      <bottom style="thin">
        <color theme="0"/>
      </bottom>
      <diagonal/>
    </border>
    <border>
      <left/>
      <right style="dashed">
        <color theme="3"/>
      </right>
      <top style="dashed">
        <color theme="3"/>
      </top>
      <bottom style="thin">
        <color theme="3"/>
      </bottom>
      <diagonal/>
    </border>
    <border diagonalUp="1" diagonalDown="1">
      <left style="dashed">
        <color theme="3"/>
      </left>
      <right style="dashed">
        <color theme="3"/>
      </right>
      <top style="dashed">
        <color theme="3"/>
      </top>
      <bottom style="thin">
        <color theme="3"/>
      </bottom>
      <diagonal style="dashed">
        <color theme="3"/>
      </diagonal>
    </border>
    <border>
      <left style="dashed">
        <color theme="0"/>
      </left>
      <right/>
      <top style="dashed">
        <color theme="0"/>
      </top>
      <bottom style="dashed">
        <color theme="0"/>
      </bottom>
      <diagonal/>
    </border>
    <border>
      <left/>
      <right/>
      <top style="dashed">
        <color theme="0"/>
      </top>
      <bottom style="dashed">
        <color theme="0"/>
      </bottom>
      <diagonal/>
    </border>
    <border>
      <left/>
      <right style="dashed">
        <color theme="0"/>
      </right>
      <top style="dashed">
        <color theme="0"/>
      </top>
      <bottom style="dashed">
        <color theme="0"/>
      </bottom>
      <diagonal/>
    </border>
    <border diagonalUp="1" diagonalDown="1">
      <left style="thin">
        <color theme="0"/>
      </left>
      <right style="thin">
        <color theme="0"/>
      </right>
      <top style="dashed">
        <color theme="0"/>
      </top>
      <bottom style="dashed">
        <color theme="0"/>
      </bottom>
      <diagonal style="thin">
        <color theme="0"/>
      </diagonal>
    </border>
    <border>
      <left style="dashed">
        <color theme="0"/>
      </left>
      <right style="dashed">
        <color theme="0"/>
      </right>
      <top style="dashed">
        <color theme="0"/>
      </top>
      <bottom/>
      <diagonal/>
    </border>
    <border>
      <left/>
      <right/>
      <top style="thin">
        <color theme="3"/>
      </top>
      <bottom/>
      <diagonal/>
    </border>
    <border>
      <left/>
      <right style="thin">
        <color theme="3"/>
      </right>
      <top style="thin">
        <color theme="3"/>
      </top>
      <bottom/>
      <diagonal/>
    </border>
    <border>
      <left/>
      <right style="thin">
        <color theme="3"/>
      </right>
      <top/>
      <bottom/>
      <diagonal/>
    </border>
    <border>
      <left style="dashed">
        <color theme="3"/>
      </left>
      <right style="dotted">
        <color indexed="64"/>
      </right>
      <top style="dashed">
        <color theme="3"/>
      </top>
      <bottom/>
      <diagonal/>
    </border>
    <border>
      <left style="thin">
        <color theme="3"/>
      </left>
      <right/>
      <top style="thin">
        <color theme="3"/>
      </top>
      <bottom style="dashed">
        <color rgb="FF1F497D"/>
      </bottom>
      <diagonal/>
    </border>
    <border>
      <left style="dashed">
        <color theme="3"/>
      </left>
      <right style="dashed">
        <color rgb="FF1F497D"/>
      </right>
      <top style="thin">
        <color theme="3"/>
      </top>
      <bottom style="dashed">
        <color rgb="FF1F497D"/>
      </bottom>
      <diagonal/>
    </border>
    <border>
      <left style="thin">
        <color theme="3"/>
      </left>
      <right/>
      <top/>
      <bottom style="dashed">
        <color rgb="FF1F497D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 style="thin">
        <color theme="3"/>
      </top>
      <bottom style="dashed">
        <color theme="3"/>
      </bottom>
      <diagonal/>
    </border>
    <border diagonalUp="1" diagonalDown="1">
      <left style="dashed">
        <color theme="3"/>
      </left>
      <right style="thin">
        <color auto="1"/>
      </right>
      <top style="thin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thin">
        <color theme="3"/>
      </right>
      <top style="dashed">
        <color theme="3"/>
      </top>
      <bottom style="dashed">
        <color theme="3"/>
      </bottom>
      <diagonal/>
    </border>
    <border>
      <left style="thin">
        <color theme="3"/>
      </left>
      <right style="thin">
        <color theme="3"/>
      </right>
      <top/>
      <bottom style="thin">
        <color theme="3"/>
      </bottom>
      <diagonal/>
    </border>
    <border diagonalUp="1" diagonalDown="1">
      <left style="dashed">
        <color theme="3"/>
      </left>
      <right style="thin">
        <color auto="1"/>
      </right>
      <top style="dashed">
        <color theme="3"/>
      </top>
      <bottom style="dashed">
        <color theme="3"/>
      </bottom>
      <diagonal style="dashed">
        <color theme="3"/>
      </diagonal>
    </border>
    <border>
      <left style="thin">
        <color theme="3"/>
      </left>
      <right style="thin">
        <color theme="3"/>
      </right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dashed">
        <color theme="3"/>
      </top>
      <bottom style="thin">
        <color theme="3"/>
      </bottom>
      <diagonal/>
    </border>
    <border>
      <left style="thin">
        <color theme="3"/>
      </left>
      <right/>
      <top style="dashed">
        <color theme="3"/>
      </top>
      <bottom style="thin">
        <color theme="3"/>
      </bottom>
      <diagonal/>
    </border>
    <border>
      <left style="thin">
        <color theme="3"/>
      </left>
      <right/>
      <top style="dashed">
        <color theme="3"/>
      </top>
      <bottom/>
      <diagonal/>
    </border>
    <border>
      <left style="thin">
        <color theme="3"/>
      </left>
      <right style="thin">
        <color theme="3"/>
      </right>
      <top style="dashed">
        <color theme="3"/>
      </top>
      <bottom/>
      <diagonal/>
    </border>
    <border diagonalUp="1" diagonalDown="1">
      <left style="dashed">
        <color theme="3"/>
      </left>
      <right style="thin">
        <color auto="1"/>
      </right>
      <top style="dashed">
        <color theme="3"/>
      </top>
      <bottom style="thin">
        <color theme="3"/>
      </bottom>
      <diagonal style="dashed">
        <color theme="3"/>
      </diagonal>
    </border>
    <border>
      <left/>
      <right style="thin">
        <color auto="1"/>
      </right>
      <top/>
      <bottom/>
      <diagonal/>
    </border>
    <border>
      <left/>
      <right style="thin">
        <color theme="3"/>
      </right>
      <top style="thin">
        <color theme="3"/>
      </top>
      <bottom style="thin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 style="thin">
        <color theme="3"/>
      </bottom>
      <diagonal style="dashed">
        <color theme="3"/>
      </diagonal>
    </border>
    <border>
      <left style="thin">
        <color theme="3"/>
      </left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 style="dashed">
        <color theme="3"/>
      </right>
      <top/>
      <bottom style="thin">
        <color theme="3"/>
      </bottom>
      <diagonal/>
    </border>
    <border>
      <left style="dashed">
        <color theme="3"/>
      </left>
      <right/>
      <top/>
      <bottom style="thin">
        <color theme="3"/>
      </bottom>
      <diagonal/>
    </border>
    <border diagonalUp="1" diagonalDown="1">
      <left style="dashed">
        <color theme="3"/>
      </left>
      <right style="dashed">
        <color theme="3"/>
      </right>
      <top style="dashed">
        <color theme="3"/>
      </top>
      <bottom/>
      <diagonal style="dashed">
        <color theme="3"/>
      </diagonal>
    </border>
    <border diagonalUp="1" diagonalDown="1">
      <left style="dashed">
        <color theme="3"/>
      </left>
      <right style="thin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>
      <left style="dashed">
        <color theme="3"/>
      </left>
      <right style="thin">
        <color theme="3"/>
      </right>
      <top style="thin">
        <color theme="3"/>
      </top>
      <bottom style="dashed">
        <color theme="3"/>
      </bottom>
      <diagonal/>
    </border>
    <border>
      <left style="thin">
        <color theme="3"/>
      </left>
      <right style="dashed">
        <color theme="3"/>
      </right>
      <top/>
      <bottom/>
      <diagonal/>
    </border>
    <border>
      <left style="dashed">
        <color theme="3"/>
      </left>
      <right style="dashed">
        <color theme="3"/>
      </right>
      <top/>
      <bottom/>
      <diagonal/>
    </border>
    <border diagonalUp="1" diagonalDown="1">
      <left style="dashed">
        <color theme="3"/>
      </left>
      <right style="dashed">
        <color theme="3"/>
      </right>
      <top style="thin">
        <color theme="3"/>
      </top>
      <bottom style="thin">
        <color theme="3"/>
      </bottom>
      <diagonal style="thin">
        <color theme="3"/>
      </diagonal>
    </border>
    <border>
      <left style="thin">
        <color theme="3"/>
      </left>
      <right style="dashed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/>
      <diagonal/>
    </border>
    <border>
      <left/>
      <right style="thin">
        <color theme="0"/>
      </right>
      <top style="thin">
        <color theme="3"/>
      </top>
      <bottom/>
      <diagonal/>
    </border>
    <border>
      <left style="thin">
        <color theme="0"/>
      </left>
      <right/>
      <top style="thin">
        <color theme="3"/>
      </top>
      <bottom style="thin">
        <color theme="0"/>
      </bottom>
      <diagonal/>
    </border>
    <border>
      <left/>
      <right style="thin">
        <color theme="0"/>
      </right>
      <top style="thin">
        <color theme="3"/>
      </top>
      <bottom style="thin">
        <color theme="0"/>
      </bottom>
      <diagonal/>
    </border>
    <border>
      <left/>
      <right style="thin">
        <color theme="0"/>
      </right>
      <top/>
      <bottom/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0"/>
      </right>
      <top/>
      <bottom style="thin">
        <color theme="3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3"/>
      </bottom>
      <diagonal/>
    </border>
    <border diagonalUp="1" diagonalDown="1">
      <left style="dashed">
        <color theme="3"/>
      </left>
      <right style="thin">
        <color theme="3"/>
      </right>
      <top style="dashed">
        <color theme="3"/>
      </top>
      <bottom/>
      <diagonal style="dashed">
        <color theme="3"/>
      </diagonal>
    </border>
    <border diagonalUp="1" diagonalDown="1">
      <left style="dashed">
        <color theme="3"/>
      </left>
      <right style="thin">
        <color theme="3"/>
      </right>
      <top/>
      <bottom/>
      <diagonal style="dashed">
        <color theme="3"/>
      </diagonal>
    </border>
    <border diagonalUp="1" diagonalDown="1">
      <left style="dashed">
        <color theme="3"/>
      </left>
      <right style="thin">
        <color theme="3"/>
      </right>
      <top/>
      <bottom style="dashed">
        <color theme="3"/>
      </bottom>
      <diagonal style="dashed">
        <color theme="3"/>
      </diagonal>
    </border>
    <border diagonalUp="1" diagonalDown="1">
      <left style="thin">
        <color theme="3"/>
      </left>
      <right style="dashed">
        <color theme="3"/>
      </right>
      <top style="dashed">
        <color theme="3"/>
      </top>
      <bottom style="thin">
        <color theme="3"/>
      </bottom>
      <diagonal style="dashed">
        <color theme="3"/>
      </diagonal>
    </border>
    <border>
      <left style="thin">
        <color theme="3"/>
      </left>
      <right/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3"/>
      </bottom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3"/>
      </bottom>
      <diagonal/>
    </border>
    <border>
      <left/>
      <right style="medium">
        <color theme="0"/>
      </right>
      <top/>
      <bottom/>
      <diagonal/>
    </border>
    <border>
      <left style="thin">
        <color theme="3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3"/>
      </top>
      <bottom/>
      <diagonal/>
    </border>
    <border>
      <left style="thin">
        <color theme="0"/>
      </left>
      <right style="thin">
        <color theme="0"/>
      </right>
      <top style="thin">
        <color theme="3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3"/>
      </top>
      <bottom style="thin">
        <color theme="0"/>
      </bottom>
      <diagonal/>
    </border>
    <border>
      <left style="thin">
        <color theme="3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3"/>
      </right>
      <top style="thin">
        <color theme="0"/>
      </top>
      <bottom style="thin">
        <color theme="3"/>
      </bottom>
      <diagonal/>
    </border>
    <border diagonalUp="1" diagonalDown="1">
      <left style="dashed">
        <color theme="3"/>
      </left>
      <right style="dashed">
        <color theme="3"/>
      </right>
      <top style="thin">
        <color theme="3"/>
      </top>
      <bottom style="dashed">
        <color theme="3"/>
      </bottom>
      <diagonal style="dashed">
        <color theme="3"/>
      </diagonal>
    </border>
    <border diagonalUp="1" diagonalDown="1">
      <left/>
      <right style="dashed">
        <color theme="3"/>
      </right>
      <top style="dashed">
        <color theme="3"/>
      </top>
      <bottom style="dashed">
        <color theme="3"/>
      </bottom>
      <diagonal style="dashed">
        <color theme="3"/>
      </diagonal>
    </border>
    <border diagonalUp="1" diagonalDown="1">
      <left style="dashed">
        <color theme="3"/>
      </left>
      <right/>
      <top style="dashed">
        <color theme="3"/>
      </top>
      <bottom style="thin">
        <color theme="3"/>
      </bottom>
      <diagonal style="dashed">
        <color theme="3"/>
      </diagonal>
    </border>
    <border diagonalUp="1" diagonalDown="1">
      <left/>
      <right style="dashed">
        <color theme="3"/>
      </right>
      <top style="dashed">
        <color theme="3"/>
      </top>
      <bottom style="thin">
        <color theme="3"/>
      </bottom>
      <diagonal style="dashed">
        <color theme="3"/>
      </diagonal>
    </border>
    <border>
      <left/>
      <right/>
      <top style="dashed">
        <color theme="3"/>
      </top>
      <bottom style="dashed">
        <color theme="3"/>
      </bottom>
      <diagonal/>
    </border>
    <border>
      <left style="dashed">
        <color theme="3"/>
      </left>
      <right style="dashed">
        <color theme="3"/>
      </right>
      <top style="dashed">
        <color theme="3"/>
      </top>
      <bottom style="thin">
        <color theme="3"/>
      </bottom>
      <diagonal/>
    </border>
    <border>
      <left style="thin">
        <color theme="3"/>
      </left>
      <right/>
      <top/>
      <bottom style="dashed">
        <color theme="3"/>
      </bottom>
      <diagonal/>
    </border>
    <border>
      <left/>
      <right style="dashed">
        <color theme="3"/>
      </right>
      <top/>
      <bottom style="dashed">
        <color theme="3"/>
      </bottom>
      <diagonal/>
    </border>
    <border diagonalUp="1" diagonalDown="1">
      <left style="dashed">
        <color theme="3"/>
      </left>
      <right style="dashed">
        <color theme="3"/>
      </right>
      <top/>
      <bottom style="dashed">
        <color theme="3"/>
      </bottom>
      <diagonal style="dashed">
        <color theme="3"/>
      </diagonal>
    </border>
    <border diagonalUp="1" diagonalDown="1">
      <left/>
      <right style="dashed">
        <color theme="3"/>
      </right>
      <top/>
      <bottom style="dashed">
        <color theme="3"/>
      </bottom>
      <diagonal style="dashed">
        <color theme="3"/>
      </diagonal>
    </border>
    <border diagonalUp="1" diagonalDown="1">
      <left style="dashed">
        <color theme="3"/>
      </left>
      <right/>
      <top style="thin">
        <color theme="3"/>
      </top>
      <bottom style="thin">
        <color theme="3"/>
      </bottom>
      <diagonal style="dashed">
        <color theme="3"/>
      </diagonal>
    </border>
    <border>
      <left/>
      <right style="medium">
        <color theme="3"/>
      </right>
      <top style="thin">
        <color theme="3"/>
      </top>
      <bottom/>
      <diagonal/>
    </border>
    <border>
      <left style="medium">
        <color theme="3"/>
      </left>
      <right/>
      <top style="thin">
        <color theme="3"/>
      </top>
      <bottom/>
      <diagonal/>
    </border>
    <border>
      <left/>
      <right style="medium">
        <color theme="0"/>
      </right>
      <top style="thin">
        <color theme="3"/>
      </top>
      <bottom/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3"/>
      </top>
      <bottom style="dashed">
        <color theme="3"/>
      </bottom>
      <diagonal/>
    </border>
    <border>
      <left/>
      <right/>
      <top/>
      <bottom style="dashed">
        <color theme="3"/>
      </bottom>
      <diagonal/>
    </border>
    <border>
      <left style="thin">
        <color theme="3"/>
      </left>
      <right style="thin">
        <color theme="3"/>
      </right>
      <top/>
      <bottom style="dashed">
        <color theme="3"/>
      </bottom>
      <diagonal/>
    </border>
    <border diagonalUp="1" diagonalDown="1">
      <left style="thin">
        <color theme="3"/>
      </left>
      <right/>
      <top style="thin">
        <color theme="3"/>
      </top>
      <bottom style="dashed">
        <color theme="3"/>
      </bottom>
      <diagonal style="dashed">
        <color theme="3"/>
      </diagonal>
    </border>
    <border diagonalUp="1" diagonalDown="1">
      <left/>
      <right style="thin">
        <color theme="3"/>
      </right>
      <top style="thin">
        <color theme="3"/>
      </top>
      <bottom style="dashed">
        <color theme="3"/>
      </bottom>
      <diagonal style="dashed">
        <color theme="3"/>
      </diagonal>
    </border>
    <border diagonalUp="1" diagonalDown="1">
      <left style="dashed">
        <color theme="3"/>
      </left>
      <right/>
      <top style="thin">
        <color theme="3"/>
      </top>
      <bottom style="thin">
        <color theme="3"/>
      </bottom>
      <diagonal style="thin">
        <color theme="3"/>
      </diagonal>
    </border>
    <border>
      <left/>
      <right style="thin">
        <color theme="3"/>
      </right>
      <top/>
      <bottom style="dashed">
        <color theme="3"/>
      </bottom>
      <diagonal/>
    </border>
    <border diagonalUp="1" diagonalDown="1">
      <left/>
      <right/>
      <top style="thin">
        <color theme="3"/>
      </top>
      <bottom style="thin">
        <color theme="3"/>
      </bottom>
      <diagonal style="thin">
        <color theme="3"/>
      </diagonal>
    </border>
    <border diagonalUp="1" diagonalDown="1">
      <left/>
      <right/>
      <top style="thin">
        <color theme="3"/>
      </top>
      <bottom style="thin">
        <color theme="3"/>
      </bottom>
      <diagonal style="dashed">
        <color theme="3"/>
      </diagonal>
    </border>
    <border diagonalUp="1" diagonalDown="1">
      <left/>
      <right/>
      <top style="thin">
        <color theme="3"/>
      </top>
      <bottom/>
      <diagonal style="dashed">
        <color theme="3"/>
      </diagonal>
    </border>
    <border>
      <left/>
      <right style="thin">
        <color theme="3"/>
      </right>
      <top style="dashed">
        <color theme="3"/>
      </top>
      <bottom style="dashed">
        <color theme="3"/>
      </bottom>
      <diagonal/>
    </border>
    <border>
      <left style="dashed">
        <color theme="3"/>
      </left>
      <right/>
      <top style="thin">
        <color theme="3"/>
      </top>
      <bottom style="dashed">
        <color theme="3"/>
      </bottom>
      <diagonal/>
    </border>
    <border>
      <left style="dashed">
        <color theme="3"/>
      </left>
      <right/>
      <top style="thin">
        <color theme="3"/>
      </top>
      <bottom style="thin">
        <color theme="3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3" fontId="5" fillId="0" borderId="8">
      <alignment horizontal="right"/>
    </xf>
    <xf numFmtId="0" fontId="6" fillId="5" borderId="18">
      <alignment horizontal="center" vertical="center" wrapText="1"/>
    </xf>
    <xf numFmtId="0" fontId="5" fillId="0" borderId="8" applyNumberFormat="0" applyAlignment="0">
      <alignment horizontal="left"/>
    </xf>
    <xf numFmtId="4" fontId="10" fillId="6" borderId="8">
      <alignment horizontal="right"/>
    </xf>
    <xf numFmtId="3" fontId="10" fillId="0" borderId="8" applyNumberFormat="0" applyFill="0" applyBorder="0" applyAlignment="0" applyProtection="0"/>
    <xf numFmtId="0" fontId="19" fillId="0" borderId="0"/>
    <xf numFmtId="3" fontId="10" fillId="4" borderId="8" applyNumberFormat="0" applyFont="0" applyBorder="0" applyAlignment="0" applyProtection="0">
      <alignment horizontal="centerContinuous" vertical="center"/>
    </xf>
    <xf numFmtId="0" fontId="21" fillId="0" borderId="0" applyNumberFormat="0" applyFill="0" applyBorder="0" applyAlignment="0" applyProtection="0"/>
    <xf numFmtId="4" fontId="10" fillId="4" borderId="11"/>
    <xf numFmtId="0" fontId="49" fillId="0" borderId="0"/>
    <xf numFmtId="3" fontId="10" fillId="0" borderId="8" applyNumberFormat="0" applyFont="0" applyFill="0" applyBorder="0" applyProtection="0"/>
  </cellStyleXfs>
  <cellXfs count="542">
    <xf numFmtId="0" fontId="0" fillId="0" borderId="0" xfId="0"/>
    <xf numFmtId="0" fontId="0" fillId="2" borderId="0" xfId="0" applyFill="1"/>
    <xf numFmtId="0" fontId="4" fillId="2" borderId="0" xfId="0" applyFont="1" applyFill="1"/>
    <xf numFmtId="0" fontId="5" fillId="0" borderId="5" xfId="0" quotePrefix="1" applyFont="1" applyFill="1" applyBorder="1" applyAlignment="1">
      <alignment wrapText="1"/>
    </xf>
    <xf numFmtId="0" fontId="5" fillId="0" borderId="6" xfId="0" quotePrefix="1" applyFont="1" applyFill="1" applyBorder="1" applyAlignment="1">
      <alignment horizontal="center" wrapText="1"/>
    </xf>
    <xf numFmtId="0" fontId="5" fillId="0" borderId="5" xfId="0" quotePrefix="1" applyFont="1" applyBorder="1" applyAlignment="1">
      <alignment wrapText="1"/>
    </xf>
    <xf numFmtId="0" fontId="5" fillId="0" borderId="6" xfId="0" quotePrefix="1" applyFont="1" applyBorder="1" applyAlignment="1">
      <alignment horizontal="center" wrapText="1"/>
    </xf>
    <xf numFmtId="0" fontId="10" fillId="0" borderId="5" xfId="0" quotePrefix="1" applyFont="1" applyFill="1" applyBorder="1" applyAlignment="1">
      <alignment wrapText="1"/>
    </xf>
    <xf numFmtId="0" fontId="10" fillId="0" borderId="6" xfId="0" quotePrefix="1" applyFont="1" applyFill="1" applyBorder="1" applyAlignment="1">
      <alignment horizontal="center" wrapText="1"/>
    </xf>
    <xf numFmtId="0" fontId="5" fillId="0" borderId="5" xfId="0" quotePrefix="1" applyFont="1" applyFill="1" applyBorder="1" applyAlignment="1">
      <alignment horizontal="left" wrapText="1" indent="1"/>
    </xf>
    <xf numFmtId="0" fontId="11" fillId="0" borderId="5" xfId="0" quotePrefix="1" applyFont="1" applyFill="1" applyBorder="1" applyAlignment="1">
      <alignment horizontal="left" wrapText="1" indent="1"/>
    </xf>
    <xf numFmtId="0" fontId="11" fillId="0" borderId="6" xfId="0" quotePrefix="1" applyFont="1" applyFill="1" applyBorder="1" applyAlignment="1">
      <alignment horizontal="center" wrapText="1"/>
    </xf>
    <xf numFmtId="0" fontId="5" fillId="0" borderId="5" xfId="0" quotePrefix="1" applyFont="1" applyFill="1" applyBorder="1" applyAlignment="1">
      <alignment horizontal="left" wrapText="1" indent="3"/>
    </xf>
    <xf numFmtId="0" fontId="10" fillId="4" borderId="11" xfId="0" quotePrefix="1" applyFont="1" applyFill="1" applyBorder="1" applyAlignment="1">
      <alignment wrapText="1"/>
    </xf>
    <xf numFmtId="0" fontId="10" fillId="4" borderId="11" xfId="0" quotePrefix="1" applyFont="1" applyFill="1" applyBorder="1" applyAlignment="1">
      <alignment horizontal="center" wrapText="1"/>
    </xf>
    <xf numFmtId="0" fontId="5" fillId="0" borderId="5" xfId="0" quotePrefix="1" applyFont="1" applyBorder="1" applyAlignment="1">
      <alignment horizontal="left" wrapText="1" indent="1"/>
    </xf>
    <xf numFmtId="0" fontId="10" fillId="0" borderId="11" xfId="0" quotePrefix="1" applyFont="1" applyBorder="1" applyAlignment="1">
      <alignment wrapText="1"/>
    </xf>
    <xf numFmtId="0" fontId="10" fillId="0" borderId="11" xfId="0" quotePrefix="1" applyFont="1" applyBorder="1" applyAlignment="1">
      <alignment horizontal="center" wrapText="1"/>
    </xf>
    <xf numFmtId="0" fontId="8" fillId="2" borderId="0" xfId="0" quotePrefix="1" applyFont="1" applyFill="1" applyBorder="1"/>
    <xf numFmtId="3" fontId="4" fillId="2" borderId="0" xfId="0" applyNumberFormat="1" applyFont="1" applyFill="1"/>
    <xf numFmtId="165" fontId="14" fillId="3" borderId="15" xfId="0" applyNumberFormat="1" applyFont="1" applyFill="1" applyBorder="1" applyAlignment="1">
      <alignment vertical="center"/>
    </xf>
    <xf numFmtId="165" fontId="14" fillId="3" borderId="16" xfId="0" quotePrefix="1" applyNumberFormat="1" applyFont="1" applyFill="1" applyBorder="1" applyAlignment="1">
      <alignment horizontal="center" vertical="center"/>
    </xf>
    <xf numFmtId="165" fontId="14" fillId="3" borderId="17" xfId="0" applyNumberFormat="1" applyFont="1" applyFill="1" applyBorder="1" applyAlignment="1">
      <alignment vertical="center"/>
    </xf>
    <xf numFmtId="165" fontId="0" fillId="0" borderId="0" xfId="0" applyNumberFormat="1"/>
    <xf numFmtId="165" fontId="6" fillId="5" borderId="19" xfId="3" quotePrefix="1" applyNumberFormat="1" applyBorder="1">
      <alignment horizontal="center" vertical="center" wrapText="1"/>
    </xf>
    <xf numFmtId="165" fontId="6" fillId="5" borderId="20" xfId="3" quotePrefix="1" applyNumberFormat="1" applyBorder="1">
      <alignment horizontal="center" vertical="center" wrapText="1"/>
    </xf>
    <xf numFmtId="165" fontId="6" fillId="5" borderId="21" xfId="3" quotePrefix="1" applyNumberFormat="1" applyBorder="1">
      <alignment horizontal="center" vertical="center" wrapText="1"/>
    </xf>
    <xf numFmtId="165" fontId="7" fillId="5" borderId="19" xfId="3" quotePrefix="1" applyNumberFormat="1" applyFont="1" applyBorder="1">
      <alignment horizontal="center" vertical="center" wrapText="1"/>
    </xf>
    <xf numFmtId="165" fontId="10" fillId="0" borderId="3" xfId="4" quotePrefix="1" applyNumberFormat="1" applyFont="1" applyBorder="1" applyAlignment="1"/>
    <xf numFmtId="165" fontId="10" fillId="0" borderId="23" xfId="4" quotePrefix="1" applyNumberFormat="1" applyFont="1" applyBorder="1" applyAlignment="1">
      <alignment horizontal="center"/>
    </xf>
    <xf numFmtId="165" fontId="5" fillId="0" borderId="24" xfId="4" applyNumberFormat="1" applyBorder="1" applyAlignment="1"/>
    <xf numFmtId="165" fontId="5" fillId="0" borderId="25" xfId="4" applyNumberFormat="1" applyBorder="1" applyAlignment="1"/>
    <xf numFmtId="165" fontId="5" fillId="0" borderId="26" xfId="4" applyNumberFormat="1" applyBorder="1" applyAlignment="1"/>
    <xf numFmtId="165" fontId="5" fillId="0" borderId="5" xfId="4" quotePrefix="1" applyNumberFormat="1" applyBorder="1" applyAlignment="1">
      <alignment horizontal="left" indent="1"/>
    </xf>
    <xf numFmtId="165" fontId="5" fillId="0" borderId="27" xfId="4" quotePrefix="1" applyNumberFormat="1" applyBorder="1" applyAlignment="1">
      <alignment horizontal="center"/>
    </xf>
    <xf numFmtId="165" fontId="5" fillId="0" borderId="8" xfId="2" applyNumberFormat="1" applyBorder="1">
      <alignment horizontal="right"/>
    </xf>
    <xf numFmtId="165" fontId="9" fillId="0" borderId="28" xfId="2" applyNumberFormat="1" applyFont="1" applyBorder="1">
      <alignment horizontal="right"/>
    </xf>
    <xf numFmtId="165" fontId="9" fillId="0" borderId="29" xfId="2" applyNumberFormat="1" applyFont="1" applyBorder="1">
      <alignment horizontal="right"/>
    </xf>
    <xf numFmtId="165" fontId="15" fillId="4" borderId="11" xfId="4" applyNumberFormat="1" applyFont="1" applyFill="1" applyBorder="1" applyAlignment="1"/>
    <xf numFmtId="165" fontId="5" fillId="0" borderId="30" xfId="4" quotePrefix="1" applyNumberFormat="1" applyBorder="1" applyAlignment="1">
      <alignment horizontal="left" indent="1"/>
    </xf>
    <xf numFmtId="165" fontId="5" fillId="0" borderId="31" xfId="4" quotePrefix="1" applyNumberFormat="1" applyBorder="1" applyAlignment="1">
      <alignment horizontal="center"/>
    </xf>
    <xf numFmtId="165" fontId="5" fillId="0" borderId="32" xfId="2" applyNumberFormat="1" applyBorder="1">
      <alignment horizontal="right"/>
    </xf>
    <xf numFmtId="165" fontId="5" fillId="0" borderId="14" xfId="2" applyNumberFormat="1" applyBorder="1">
      <alignment horizontal="right"/>
    </xf>
    <xf numFmtId="165" fontId="5" fillId="0" borderId="5" xfId="4" quotePrefix="1" applyNumberFormat="1" applyBorder="1" applyAlignment="1">
      <alignment horizontal="center"/>
    </xf>
    <xf numFmtId="165" fontId="5" fillId="0" borderId="6" xfId="2" applyNumberFormat="1" applyBorder="1">
      <alignment horizontal="right"/>
    </xf>
    <xf numFmtId="165" fontId="10" fillId="6" borderId="11" xfId="5" quotePrefix="1" applyNumberFormat="1" applyBorder="1" applyAlignment="1">
      <alignment horizontal="left" indent="1"/>
    </xf>
    <xf numFmtId="165" fontId="10" fillId="6" borderId="11" xfId="5" quotePrefix="1" applyNumberFormat="1" applyBorder="1" applyAlignment="1">
      <alignment horizontal="center"/>
    </xf>
    <xf numFmtId="165" fontId="10" fillId="6" borderId="11" xfId="5" applyNumberFormat="1" applyBorder="1">
      <alignment horizontal="right"/>
    </xf>
    <xf numFmtId="165" fontId="10" fillId="6" borderId="33" xfId="5" applyNumberFormat="1" applyBorder="1">
      <alignment horizontal="right"/>
    </xf>
    <xf numFmtId="165" fontId="15" fillId="0" borderId="34" xfId="4" applyNumberFormat="1" applyFont="1" applyBorder="1" applyAlignment="1"/>
    <xf numFmtId="165" fontId="10" fillId="6" borderId="11" xfId="5" quotePrefix="1" applyNumberFormat="1" applyBorder="1" applyAlignment="1">
      <alignment horizontal="left"/>
    </xf>
    <xf numFmtId="165" fontId="5" fillId="0" borderId="9" xfId="2" applyNumberFormat="1" applyBorder="1">
      <alignment horizontal="right"/>
    </xf>
    <xf numFmtId="165" fontId="10" fillId="4" borderId="5" xfId="4" quotePrefix="1" applyNumberFormat="1" applyFont="1" applyFill="1" applyBorder="1" applyAlignment="1"/>
    <xf numFmtId="165" fontId="10" fillId="0" borderId="3" xfId="4" quotePrefix="1" applyNumberFormat="1" applyFont="1" applyBorder="1" applyAlignment="1">
      <alignment horizontal="left" indent="1"/>
    </xf>
    <xf numFmtId="165" fontId="5" fillId="0" borderId="8" xfId="2" applyNumberFormat="1" applyBorder="1" applyAlignment="1">
      <alignment horizontal="center"/>
    </xf>
    <xf numFmtId="165" fontId="10" fillId="6" borderId="33" xfId="5" quotePrefix="1" applyNumberFormat="1" applyBorder="1" applyAlignment="1">
      <alignment horizontal="left" indent="1"/>
    </xf>
    <xf numFmtId="165" fontId="10" fillId="4" borderId="35" xfId="4" quotePrefix="1" applyNumberFormat="1" applyFont="1" applyFill="1" applyBorder="1" applyAlignment="1"/>
    <xf numFmtId="165" fontId="10" fillId="4" borderId="11" xfId="4" quotePrefix="1" applyNumberFormat="1" applyFont="1" applyFill="1" applyBorder="1" applyAlignment="1">
      <alignment horizontal="center"/>
    </xf>
    <xf numFmtId="165" fontId="10" fillId="0" borderId="5" xfId="4" quotePrefix="1" applyNumberFormat="1" applyFont="1" applyBorder="1" applyAlignment="1"/>
    <xf numFmtId="165" fontId="5" fillId="0" borderId="0" xfId="4" quotePrefix="1" applyNumberFormat="1" applyBorder="1" applyAlignment="1">
      <alignment horizontal="center"/>
    </xf>
    <xf numFmtId="165" fontId="10" fillId="0" borderId="34" xfId="4" quotePrefix="1" applyNumberFormat="1" applyFont="1" applyBorder="1" applyAlignment="1"/>
    <xf numFmtId="165" fontId="10" fillId="6" borderId="33" xfId="5" quotePrefix="1" applyNumberFormat="1" applyBorder="1" applyAlignment="1">
      <alignment horizontal="center"/>
    </xf>
    <xf numFmtId="165" fontId="16" fillId="6" borderId="36" xfId="5" applyNumberFormat="1" applyFont="1" applyBorder="1">
      <alignment horizontal="right"/>
    </xf>
    <xf numFmtId="165" fontId="16" fillId="6" borderId="37" xfId="5" applyNumberFormat="1" applyFont="1" applyBorder="1">
      <alignment horizontal="right"/>
    </xf>
    <xf numFmtId="165" fontId="10" fillId="4" borderId="11" xfId="4" applyNumberFormat="1" applyFont="1" applyFill="1" applyBorder="1" applyAlignment="1"/>
    <xf numFmtId="165" fontId="0" fillId="0" borderId="0" xfId="0" quotePrefix="1" applyNumberFormat="1" applyFill="1" applyBorder="1"/>
    <xf numFmtId="165" fontId="15" fillId="4" borderId="11" xfId="2" applyNumberFormat="1" applyFont="1" applyFill="1" applyBorder="1">
      <alignment horizontal="right"/>
    </xf>
    <xf numFmtId="165" fontId="10" fillId="0" borderId="27" xfId="4" quotePrefix="1" applyNumberFormat="1" applyFont="1" applyBorder="1" applyAlignment="1">
      <alignment horizontal="center"/>
    </xf>
    <xf numFmtId="165" fontId="5" fillId="0" borderId="8" xfId="4" applyNumberFormat="1" applyBorder="1" applyAlignment="1"/>
    <xf numFmtId="165" fontId="5" fillId="0" borderId="9" xfId="4" applyNumberFormat="1" applyBorder="1" applyAlignment="1"/>
    <xf numFmtId="165" fontId="15" fillId="0" borderId="34" xfId="2" applyNumberFormat="1" applyFont="1" applyBorder="1">
      <alignment horizontal="right"/>
    </xf>
    <xf numFmtId="165" fontId="10" fillId="0" borderId="25" xfId="2" applyNumberFormat="1" applyFont="1" applyBorder="1" applyAlignment="1">
      <alignment horizontal="right"/>
    </xf>
    <xf numFmtId="165" fontId="10" fillId="4" borderId="13" xfId="4" quotePrefix="1" applyNumberFormat="1" applyFont="1" applyFill="1" applyBorder="1" applyAlignment="1"/>
    <xf numFmtId="165" fontId="10" fillId="4" borderId="40" xfId="4" quotePrefix="1" applyNumberFormat="1" applyFont="1" applyFill="1" applyBorder="1" applyAlignment="1">
      <alignment horizontal="center"/>
    </xf>
    <xf numFmtId="165" fontId="18" fillId="4" borderId="41" xfId="2" applyNumberFormat="1" applyFont="1" applyFill="1" applyBorder="1">
      <alignment horizontal="right"/>
    </xf>
    <xf numFmtId="165" fontId="10" fillId="6" borderId="11" xfId="5" applyNumberFormat="1" applyFill="1" applyBorder="1">
      <alignment horizontal="right"/>
    </xf>
    <xf numFmtId="165" fontId="13" fillId="2" borderId="0" xfId="0" applyNumberFormat="1" applyFont="1" applyFill="1"/>
    <xf numFmtId="165" fontId="0" fillId="2" borderId="0" xfId="0" applyNumberFormat="1" applyFill="1"/>
    <xf numFmtId="165" fontId="0" fillId="2" borderId="0" xfId="0" applyNumberFormat="1" applyFill="1" applyBorder="1" applyAlignment="1"/>
    <xf numFmtId="165" fontId="0" fillId="2" borderId="0" xfId="0" quotePrefix="1" applyNumberFormat="1" applyFill="1"/>
    <xf numFmtId="165" fontId="6" fillId="5" borderId="18" xfId="3" quotePrefix="1" applyNumberFormat="1">
      <alignment horizontal="center" vertical="center" wrapText="1"/>
    </xf>
    <xf numFmtId="165" fontId="6" fillId="5" borderId="45" xfId="3" quotePrefix="1" applyNumberFormat="1" applyBorder="1">
      <alignment horizontal="center" vertical="center" wrapText="1"/>
    </xf>
    <xf numFmtId="165" fontId="6" fillId="5" borderId="44" xfId="3" quotePrefix="1" applyNumberFormat="1" applyBorder="1">
      <alignment horizontal="center" vertical="center" wrapText="1"/>
    </xf>
    <xf numFmtId="165" fontId="6" fillId="5" borderId="46" xfId="3" quotePrefix="1" applyNumberFormat="1" applyBorder="1">
      <alignment horizontal="center" vertical="center" wrapText="1"/>
    </xf>
    <xf numFmtId="165" fontId="6" fillId="0" borderId="0" xfId="3" quotePrefix="1" applyNumberFormat="1" applyFill="1" applyBorder="1">
      <alignment horizontal="center" vertical="center" wrapText="1"/>
    </xf>
    <xf numFmtId="165" fontId="10" fillId="0" borderId="3" xfId="6" quotePrefix="1" applyNumberFormat="1" applyBorder="1" applyAlignment="1"/>
    <xf numFmtId="165" fontId="10" fillId="0" borderId="23" xfId="6" applyNumberFormat="1" applyBorder="1" applyAlignment="1">
      <alignment horizontal="center"/>
    </xf>
    <xf numFmtId="165" fontId="19" fillId="0" borderId="47" xfId="7" quotePrefix="1" applyNumberFormat="1" applyBorder="1"/>
    <xf numFmtId="165" fontId="3" fillId="0" borderId="47" xfId="0" quotePrefix="1" applyNumberFormat="1" applyFont="1" applyFill="1" applyBorder="1"/>
    <xf numFmtId="165" fontId="9" fillId="0" borderId="47" xfId="4" applyNumberFormat="1" applyFont="1" applyFill="1" applyBorder="1" applyAlignment="1"/>
    <xf numFmtId="165" fontId="9" fillId="0" borderId="48" xfId="4" applyNumberFormat="1" applyFont="1" applyFill="1" applyBorder="1" applyAlignment="1"/>
    <xf numFmtId="165" fontId="5" fillId="0" borderId="8" xfId="4" quotePrefix="1" applyNumberFormat="1" applyBorder="1" applyAlignment="1">
      <alignment horizontal="center"/>
    </xf>
    <xf numFmtId="165" fontId="5" fillId="0" borderId="32" xfId="4" quotePrefix="1" applyNumberFormat="1" applyBorder="1" applyAlignment="1">
      <alignment horizontal="center"/>
    </xf>
    <xf numFmtId="165" fontId="10" fillId="4" borderId="33" xfId="6" quotePrefix="1" applyNumberFormat="1" applyFill="1" applyBorder="1" applyAlignment="1">
      <alignment horizontal="left" indent="1"/>
    </xf>
    <xf numFmtId="165" fontId="10" fillId="4" borderId="11" xfId="6" quotePrefix="1" applyNumberFormat="1" applyFill="1" applyBorder="1" applyAlignment="1">
      <alignment horizontal="center"/>
    </xf>
    <xf numFmtId="165" fontId="10" fillId="4" borderId="11" xfId="6" applyNumberFormat="1" applyFill="1" applyBorder="1" applyAlignment="1"/>
    <xf numFmtId="165" fontId="10" fillId="0" borderId="12" xfId="6" quotePrefix="1" applyNumberFormat="1" applyBorder="1" applyAlignment="1"/>
    <xf numFmtId="165" fontId="10" fillId="0" borderId="24" xfId="6" quotePrefix="1" applyNumberFormat="1" applyBorder="1" applyAlignment="1">
      <alignment horizontal="center"/>
    </xf>
    <xf numFmtId="165" fontId="19" fillId="0" borderId="0" xfId="7" applyNumberFormat="1" applyBorder="1"/>
    <xf numFmtId="165" fontId="19" fillId="0" borderId="49" xfId="7" applyNumberFormat="1" applyBorder="1"/>
    <xf numFmtId="165" fontId="10" fillId="4" borderId="33" xfId="8" quotePrefix="1" applyNumberFormat="1" applyBorder="1" applyAlignment="1">
      <alignment horizontal="left" indent="1"/>
    </xf>
    <xf numFmtId="165" fontId="10" fillId="4" borderId="11" xfId="8" quotePrefix="1" applyNumberFormat="1" applyBorder="1" applyAlignment="1">
      <alignment horizontal="center"/>
    </xf>
    <xf numFmtId="165" fontId="10" fillId="4" borderId="11" xfId="8" applyNumberFormat="1" applyBorder="1" applyAlignment="1"/>
    <xf numFmtId="165" fontId="10" fillId="0" borderId="30" xfId="6" quotePrefix="1" applyNumberFormat="1" applyBorder="1" applyAlignment="1"/>
    <xf numFmtId="165" fontId="10" fillId="0" borderId="50" xfId="6" quotePrefix="1" applyNumberFormat="1" applyBorder="1" applyAlignment="1">
      <alignment horizontal="center"/>
    </xf>
    <xf numFmtId="165" fontId="9" fillId="0" borderId="28" xfId="4" quotePrefix="1" applyNumberFormat="1" applyFont="1" applyBorder="1" applyAlignment="1"/>
    <xf numFmtId="165" fontId="10" fillId="4" borderId="11" xfId="8" quotePrefix="1" applyNumberFormat="1" applyBorder="1" applyAlignment="1"/>
    <xf numFmtId="165" fontId="5" fillId="0" borderId="0" xfId="4" applyNumberFormat="1" applyFill="1" applyBorder="1" applyAlignment="1"/>
    <xf numFmtId="165" fontId="10" fillId="0" borderId="51" xfId="6" quotePrefix="1" applyNumberFormat="1" applyFill="1" applyBorder="1"/>
    <xf numFmtId="165" fontId="10" fillId="0" borderId="52" xfId="6" applyNumberFormat="1" applyFill="1" applyBorder="1" applyAlignment="1">
      <alignment horizontal="center"/>
    </xf>
    <xf numFmtId="165" fontId="19" fillId="0" borderId="47" xfId="7" applyNumberFormat="1" applyBorder="1"/>
    <xf numFmtId="165" fontId="0" fillId="0" borderId="47" xfId="0" quotePrefix="1" applyNumberFormat="1" applyFill="1" applyBorder="1"/>
    <xf numFmtId="165" fontId="5" fillId="0" borderId="47" xfId="2" applyNumberFormat="1" applyFill="1" applyBorder="1">
      <alignment horizontal="right"/>
    </xf>
    <xf numFmtId="165" fontId="5" fillId="0" borderId="48" xfId="2" applyNumberFormat="1" applyFill="1" applyBorder="1">
      <alignment horizontal="right"/>
    </xf>
    <xf numFmtId="165" fontId="10" fillId="4" borderId="11" xfId="8" quotePrefix="1" applyNumberFormat="1" applyBorder="1" applyAlignment="1">
      <alignment horizontal="left" indent="1"/>
    </xf>
    <xf numFmtId="165" fontId="10" fillId="0" borderId="53" xfId="6" quotePrefix="1" applyNumberFormat="1" applyFill="1" applyBorder="1"/>
    <xf numFmtId="165" fontId="10" fillId="0" borderId="52" xfId="6" quotePrefix="1" applyNumberFormat="1" applyFill="1" applyBorder="1" applyAlignment="1">
      <alignment horizontal="center"/>
    </xf>
    <xf numFmtId="165" fontId="10" fillId="0" borderId="32" xfId="6" quotePrefix="1" applyNumberFormat="1" applyBorder="1" applyAlignment="1">
      <alignment horizontal="center"/>
    </xf>
    <xf numFmtId="165" fontId="16" fillId="7" borderId="36" xfId="5" applyNumberFormat="1" applyFont="1" applyFill="1" applyBorder="1">
      <alignment horizontal="right"/>
    </xf>
    <xf numFmtId="165" fontId="0" fillId="2" borderId="0" xfId="0" applyNumberFormat="1" applyFill="1" applyBorder="1"/>
    <xf numFmtId="165" fontId="0" fillId="2" borderId="0" xfId="0" applyNumberFormat="1" applyFill="1" applyBorder="1" applyAlignment="1">
      <alignment horizontal="center"/>
    </xf>
    <xf numFmtId="165" fontId="5" fillId="2" borderId="6" xfId="4" quotePrefix="1" applyNumberFormat="1" applyFill="1" applyBorder="1" applyAlignment="1">
      <alignment horizontal="center"/>
    </xf>
    <xf numFmtId="165" fontId="0" fillId="2" borderId="0" xfId="0" quotePrefix="1" applyNumberFormat="1" applyFill="1" applyBorder="1"/>
    <xf numFmtId="165" fontId="0" fillId="2" borderId="0" xfId="0" quotePrefix="1" applyNumberFormat="1" applyFill="1" applyBorder="1" applyAlignment="1">
      <alignment horizontal="center"/>
    </xf>
    <xf numFmtId="0" fontId="6" fillId="5" borderId="18" xfId="3" quotePrefix="1">
      <alignment horizontal="center" vertical="center" wrapText="1"/>
    </xf>
    <xf numFmtId="0" fontId="23" fillId="0" borderId="55" xfId="4" quotePrefix="1" applyFont="1" applyBorder="1" applyAlignment="1">
      <alignment horizontal="left" wrapText="1"/>
    </xf>
    <xf numFmtId="0" fontId="5" fillId="0" borderId="56" xfId="0" quotePrefix="1" applyFont="1" applyFill="1" applyBorder="1" applyAlignment="1">
      <alignment horizontal="center" wrapText="1"/>
    </xf>
    <xf numFmtId="4" fontId="9" fillId="0" borderId="57" xfId="1" applyNumberFormat="1" applyFont="1" applyFill="1" applyBorder="1" applyAlignment="1">
      <alignment horizontal="right"/>
    </xf>
    <xf numFmtId="4" fontId="9" fillId="0" borderId="4" xfId="1" applyNumberFormat="1" applyFont="1" applyFill="1" applyBorder="1" applyAlignment="1">
      <alignment horizontal="right"/>
    </xf>
    <xf numFmtId="0" fontId="5" fillId="0" borderId="35" xfId="4" quotePrefix="1" applyBorder="1" applyAlignment="1">
      <alignment horizontal="left" wrapText="1" indent="1"/>
    </xf>
    <xf numFmtId="0" fontId="5" fillId="0" borderId="58" xfId="0" quotePrefix="1" applyFont="1" applyFill="1" applyBorder="1" applyAlignment="1">
      <alignment horizontal="center" wrapText="1"/>
    </xf>
    <xf numFmtId="165" fontId="10" fillId="6" borderId="59" xfId="1" applyNumberFormat="1" applyFont="1" applyFill="1" applyBorder="1" applyAlignment="1">
      <alignment horizontal="right"/>
    </xf>
    <xf numFmtId="165" fontId="5" fillId="6" borderId="11" xfId="1" applyNumberFormat="1" applyFont="1" applyFill="1" applyBorder="1" applyAlignment="1">
      <alignment horizontal="right"/>
    </xf>
    <xf numFmtId="4" fontId="9" fillId="0" borderId="60" xfId="1" applyNumberFormat="1" applyFont="1" applyFill="1" applyBorder="1" applyAlignment="1">
      <alignment horizontal="right"/>
    </xf>
    <xf numFmtId="0" fontId="6" fillId="0" borderId="36" xfId="3" quotePrefix="1" applyFont="1" applyFill="1" applyBorder="1">
      <alignment horizontal="center" vertical="center" wrapText="1"/>
    </xf>
    <xf numFmtId="165" fontId="5" fillId="6" borderId="61" xfId="1" applyNumberFormat="1" applyFont="1" applyFill="1" applyBorder="1" applyAlignment="1">
      <alignment horizontal="right"/>
    </xf>
    <xf numFmtId="165" fontId="5" fillId="0" borderId="8" xfId="1" applyNumberFormat="1" applyFont="1" applyBorder="1" applyAlignment="1"/>
    <xf numFmtId="4" fontId="9" fillId="0" borderId="7" xfId="1" applyNumberFormat="1" applyFont="1" applyFill="1" applyBorder="1" applyAlignment="1">
      <alignment horizontal="right"/>
    </xf>
    <xf numFmtId="0" fontId="5" fillId="0" borderId="62" xfId="0" quotePrefix="1" applyFont="1" applyFill="1" applyBorder="1" applyAlignment="1">
      <alignment horizontal="center" wrapText="1"/>
    </xf>
    <xf numFmtId="0" fontId="5" fillId="0" borderId="63" xfId="4" quotePrefix="1" applyBorder="1" applyAlignment="1">
      <alignment horizontal="left" wrapText="1" indent="1"/>
    </xf>
    <xf numFmtId="0" fontId="5" fillId="0" borderId="11" xfId="0" quotePrefix="1" applyFont="1" applyFill="1" applyBorder="1" applyAlignment="1">
      <alignment horizontal="center" wrapText="1"/>
    </xf>
    <xf numFmtId="0" fontId="5" fillId="0" borderId="64" xfId="4" quotePrefix="1" applyBorder="1" applyAlignment="1">
      <alignment horizontal="left" wrapText="1" indent="1"/>
    </xf>
    <xf numFmtId="0" fontId="5" fillId="0" borderId="65" xfId="0" quotePrefix="1" applyFont="1" applyFill="1" applyBorder="1" applyAlignment="1">
      <alignment horizontal="center" wrapText="1"/>
    </xf>
    <xf numFmtId="165" fontId="5" fillId="6" borderId="32" xfId="1" applyNumberFormat="1" applyFont="1" applyFill="1" applyBorder="1" applyAlignment="1">
      <alignment horizontal="right"/>
    </xf>
    <xf numFmtId="0" fontId="23" fillId="4" borderId="11" xfId="0" quotePrefix="1" applyFont="1" applyFill="1" applyBorder="1" applyAlignment="1">
      <alignment horizontal="left" vertical="center" wrapText="1"/>
    </xf>
    <xf numFmtId="0" fontId="15" fillId="4" borderId="11" xfId="4" quotePrefix="1" applyFont="1" applyFill="1" applyBorder="1" applyAlignment="1">
      <alignment horizontal="center" wrapText="1"/>
    </xf>
    <xf numFmtId="165" fontId="10" fillId="6" borderId="11" xfId="1" applyNumberFormat="1" applyFont="1" applyFill="1" applyBorder="1" applyAlignment="1">
      <alignment horizontal="right"/>
    </xf>
    <xf numFmtId="165" fontId="5" fillId="0" borderId="9" xfId="1" applyNumberFormat="1" applyFont="1" applyBorder="1" applyAlignment="1"/>
    <xf numFmtId="165" fontId="5" fillId="0" borderId="32" xfId="1" applyNumberFormat="1" applyFont="1" applyBorder="1" applyAlignment="1"/>
    <xf numFmtId="165" fontId="5" fillId="0" borderId="26" xfId="1" applyNumberFormat="1" applyFont="1" applyBorder="1" applyAlignment="1"/>
    <xf numFmtId="0" fontId="10" fillId="4" borderId="11" xfId="4" quotePrefix="1" applyFont="1" applyFill="1" applyBorder="1" applyAlignment="1">
      <alignment wrapText="1"/>
    </xf>
    <xf numFmtId="0" fontId="23" fillId="4" borderId="11" xfId="3" quotePrefix="1" applyFont="1" applyFill="1" applyBorder="1" applyAlignment="1">
      <alignment horizontal="center" vertical="center" wrapText="1"/>
    </xf>
    <xf numFmtId="4" fontId="9" fillId="0" borderId="66" xfId="1" applyNumberFormat="1" applyFont="1" applyFill="1" applyBorder="1" applyAlignment="1">
      <alignment horizontal="right"/>
    </xf>
    <xf numFmtId="0" fontId="0" fillId="0" borderId="0" xfId="0" applyBorder="1"/>
    <xf numFmtId="0" fontId="23" fillId="0" borderId="33" xfId="0" quotePrefix="1" applyFont="1" applyBorder="1" applyAlignment="1">
      <alignment vertical="center"/>
    </xf>
    <xf numFmtId="0" fontId="0" fillId="0" borderId="11" xfId="0" applyBorder="1"/>
    <xf numFmtId="0" fontId="23" fillId="0" borderId="33" xfId="3" quotePrefix="1" applyFont="1" applyFill="1" applyBorder="1" applyAlignment="1">
      <alignment horizontal="left" vertical="center" wrapText="1" indent="1"/>
    </xf>
    <xf numFmtId="0" fontId="25" fillId="0" borderId="11" xfId="3" quotePrefix="1" applyFont="1" applyFill="1" applyBorder="1" applyAlignment="1">
      <alignment horizontal="center" vertical="center" wrapText="1"/>
    </xf>
    <xf numFmtId="0" fontId="23" fillId="0" borderId="33" xfId="0" applyFont="1" applyFill="1" applyBorder="1" applyAlignment="1">
      <alignment horizontal="left" vertical="center" wrapText="1"/>
    </xf>
    <xf numFmtId="0" fontId="25" fillId="0" borderId="11" xfId="3" applyFont="1" applyFill="1" applyBorder="1" applyAlignment="1">
      <alignment horizontal="center" vertical="center" wrapText="1"/>
    </xf>
    <xf numFmtId="0" fontId="23" fillId="0" borderId="33" xfId="0" quotePrefix="1" applyFont="1" applyFill="1" applyBorder="1" applyAlignment="1">
      <alignment horizontal="left" vertical="center" wrapText="1"/>
    </xf>
    <xf numFmtId="10" fontId="10" fillId="6" borderId="68" xfId="1" applyNumberFormat="1" applyFont="1" applyFill="1" applyBorder="1" applyAlignment="1">
      <alignment horizontal="right"/>
    </xf>
    <xf numFmtId="4" fontId="9" fillId="0" borderId="69" xfId="1" applyNumberFormat="1" applyFont="1" applyFill="1" applyBorder="1" applyAlignment="1">
      <alignment horizontal="right"/>
    </xf>
    <xf numFmtId="0" fontId="6" fillId="5" borderId="46" xfId="3" quotePrefix="1" applyBorder="1">
      <alignment horizontal="center" vertical="center" wrapText="1"/>
    </xf>
    <xf numFmtId="0" fontId="20" fillId="0" borderId="58" xfId="0" quotePrefix="1" applyFont="1" applyFill="1" applyBorder="1" applyAlignment="1">
      <alignment horizontal="center" wrapText="1"/>
    </xf>
    <xf numFmtId="0" fontId="20" fillId="0" borderId="65" xfId="0" quotePrefix="1" applyFont="1" applyFill="1" applyBorder="1" applyAlignment="1">
      <alignment horizontal="center" wrapText="1"/>
    </xf>
    <xf numFmtId="0" fontId="10" fillId="4" borderId="11" xfId="4" quotePrefix="1" applyFont="1" applyFill="1" applyBorder="1" applyAlignment="1">
      <alignment horizontal="left" wrapText="1" indent="1"/>
    </xf>
    <xf numFmtId="0" fontId="26" fillId="4" borderId="11" xfId="3" quotePrefix="1" applyFont="1" applyFill="1" applyBorder="1" applyAlignment="1">
      <alignment horizontal="center" vertical="center" wrapText="1"/>
    </xf>
    <xf numFmtId="0" fontId="20" fillId="0" borderId="62" xfId="0" quotePrefix="1" applyFont="1" applyFill="1" applyBorder="1" applyAlignment="1">
      <alignment horizontal="center" wrapText="1"/>
    </xf>
    <xf numFmtId="164" fontId="0" fillId="0" borderId="70" xfId="1" applyNumberFormat="1" applyFont="1" applyBorder="1" applyAlignment="1">
      <alignment wrapText="1"/>
    </xf>
    <xf numFmtId="164" fontId="0" fillId="0" borderId="0" xfId="1" applyNumberFormat="1" applyFont="1" applyBorder="1"/>
    <xf numFmtId="0" fontId="27" fillId="0" borderId="33" xfId="3" quotePrefix="1" applyFont="1" applyFill="1" applyBorder="1" applyAlignment="1">
      <alignment horizontal="left" vertical="center" wrapText="1"/>
    </xf>
    <xf numFmtId="0" fontId="22" fillId="2" borderId="0" xfId="9" applyFont="1" applyFill="1" applyAlignment="1" applyProtection="1"/>
    <xf numFmtId="0" fontId="0" fillId="2" borderId="54" xfId="0" applyFill="1" applyBorder="1"/>
    <xf numFmtId="0" fontId="23" fillId="2" borderId="0" xfId="0" applyFont="1" applyFill="1" applyBorder="1" applyAlignment="1">
      <alignment horizontal="left" vertical="center" wrapText="1"/>
    </xf>
    <xf numFmtId="0" fontId="25" fillId="2" borderId="0" xfId="3" applyFont="1" applyFill="1" applyBorder="1" applyAlignment="1">
      <alignment horizontal="center" vertical="center" wrapText="1"/>
    </xf>
    <xf numFmtId="0" fontId="6" fillId="2" borderId="0" xfId="3" quotePrefix="1" applyFill="1" applyBorder="1">
      <alignment horizontal="center" vertical="center" wrapText="1"/>
    </xf>
    <xf numFmtId="164" fontId="0" fillId="2" borderId="0" xfId="1" applyNumberFormat="1" applyFont="1" applyFill="1"/>
    <xf numFmtId="0" fontId="28" fillId="3" borderId="71" xfId="1" quotePrefix="1" applyNumberFormat="1" applyFont="1" applyFill="1" applyBorder="1" applyAlignment="1">
      <alignment horizontal="center" vertical="center" wrapText="1"/>
    </xf>
    <xf numFmtId="0" fontId="30" fillId="3" borderId="71" xfId="1" quotePrefix="1" applyNumberFormat="1" applyFont="1" applyFill="1" applyBorder="1" applyAlignment="1">
      <alignment horizontal="center" vertical="center" wrapText="1"/>
    </xf>
    <xf numFmtId="165" fontId="31" fillId="4" borderId="24" xfId="1" quotePrefix="1" applyNumberFormat="1" applyFont="1" applyFill="1" applyBorder="1"/>
    <xf numFmtId="0" fontId="32" fillId="0" borderId="32" xfId="1" quotePrefix="1" applyNumberFormat="1" applyFont="1" applyFill="1" applyBorder="1" applyAlignment="1">
      <alignment horizontal="center"/>
    </xf>
    <xf numFmtId="165" fontId="31" fillId="4" borderId="8" xfId="1" quotePrefix="1" applyNumberFormat="1" applyFont="1" applyFill="1" applyBorder="1"/>
    <xf numFmtId="0" fontId="32" fillId="0" borderId="8" xfId="1" quotePrefix="1" applyNumberFormat="1" applyFont="1" applyFill="1" applyBorder="1" applyAlignment="1">
      <alignment horizontal="center"/>
    </xf>
    <xf numFmtId="165" fontId="31" fillId="4" borderId="74" xfId="1" quotePrefix="1" applyNumberFormat="1" applyFont="1" applyFill="1" applyBorder="1"/>
    <xf numFmtId="0" fontId="34" fillId="4" borderId="11" xfId="1" quotePrefix="1" applyNumberFormat="1" applyFont="1" applyFill="1" applyBorder="1"/>
    <xf numFmtId="0" fontId="35" fillId="4" borderId="11" xfId="1" quotePrefix="1" applyNumberFormat="1" applyFont="1" applyFill="1" applyBorder="1" applyAlignment="1">
      <alignment horizontal="center"/>
    </xf>
    <xf numFmtId="165" fontId="34" fillId="4" borderId="11" xfId="1" quotePrefix="1" applyNumberFormat="1" applyFont="1" applyFill="1" applyBorder="1"/>
    <xf numFmtId="0" fontId="31" fillId="0" borderId="3" xfId="1" quotePrefix="1" applyNumberFormat="1" applyFont="1" applyFill="1" applyBorder="1" applyAlignment="1">
      <alignment wrapText="1"/>
    </xf>
    <xf numFmtId="0" fontId="32" fillId="0" borderId="23" xfId="1" quotePrefix="1" applyNumberFormat="1" applyFont="1" applyFill="1" applyBorder="1" applyAlignment="1">
      <alignment horizontal="center" wrapText="1"/>
    </xf>
    <xf numFmtId="165" fontId="31" fillId="0" borderId="77" xfId="1" quotePrefix="1" applyNumberFormat="1" applyFont="1" applyFill="1" applyBorder="1"/>
    <xf numFmtId="0" fontId="31" fillId="0" borderId="5" xfId="1" quotePrefix="1" applyNumberFormat="1" applyFont="1" applyFill="1" applyBorder="1" applyAlignment="1"/>
    <xf numFmtId="165" fontId="31" fillId="4" borderId="9" xfId="1" quotePrefix="1" applyNumberFormat="1" applyFont="1" applyFill="1" applyBorder="1"/>
    <xf numFmtId="0" fontId="31" fillId="0" borderId="30" xfId="1" quotePrefix="1" applyNumberFormat="1" applyFont="1" applyFill="1" applyBorder="1" applyAlignment="1"/>
    <xf numFmtId="165" fontId="31" fillId="0" borderId="26" xfId="1" quotePrefix="1" applyNumberFormat="1" applyFont="1" applyFill="1" applyBorder="1"/>
    <xf numFmtId="0" fontId="34" fillId="4" borderId="11" xfId="1" quotePrefix="1" applyNumberFormat="1" applyFont="1" applyFill="1" applyBorder="1" applyAlignment="1"/>
    <xf numFmtId="0" fontId="31" fillId="0" borderId="78" xfId="1" quotePrefix="1" applyNumberFormat="1" applyFont="1" applyFill="1" applyBorder="1" applyAlignment="1"/>
    <xf numFmtId="0" fontId="32" fillId="0" borderId="79" xfId="1" quotePrefix="1" applyNumberFormat="1" applyFont="1" applyFill="1" applyBorder="1" applyAlignment="1">
      <alignment horizontal="center"/>
    </xf>
    <xf numFmtId="165" fontId="31" fillId="0" borderId="34" xfId="1" quotePrefix="1" applyNumberFormat="1" applyFont="1" applyFill="1" applyBorder="1"/>
    <xf numFmtId="165" fontId="38" fillId="4" borderId="76" xfId="4" quotePrefix="1" applyNumberFormat="1" applyFont="1" applyFill="1" applyBorder="1" applyAlignment="1">
      <alignment horizontal="center"/>
    </xf>
    <xf numFmtId="0" fontId="34" fillId="0" borderId="81" xfId="4" quotePrefix="1" applyFont="1" applyBorder="1" applyAlignment="1"/>
    <xf numFmtId="165" fontId="31" fillId="0" borderId="9" xfId="1" quotePrefix="1" applyNumberFormat="1" applyFont="1" applyFill="1" applyBorder="1"/>
    <xf numFmtId="164" fontId="28" fillId="2" borderId="0" xfId="1" quotePrefix="1" applyNumberFormat="1" applyFont="1" applyFill="1" applyBorder="1"/>
    <xf numFmtId="0" fontId="29" fillId="2" borderId="0" xfId="0" applyFont="1" applyFill="1"/>
    <xf numFmtId="164" fontId="36" fillId="2" borderId="0" xfId="1" quotePrefix="1" applyNumberFormat="1" applyFont="1" applyFill="1" applyBorder="1"/>
    <xf numFmtId="164" fontId="37" fillId="2" borderId="0" xfId="1" quotePrefix="1" applyNumberFormat="1" applyFont="1" applyFill="1" applyBorder="1"/>
    <xf numFmtId="0" fontId="34" fillId="2" borderId="0" xfId="1" quotePrefix="1" applyNumberFormat="1" applyFont="1" applyFill="1" applyBorder="1" applyAlignment="1"/>
    <xf numFmtId="0" fontId="0" fillId="2" borderId="0" xfId="0" applyFill="1" applyBorder="1"/>
    <xf numFmtId="165" fontId="6" fillId="5" borderId="71" xfId="3" quotePrefix="1" applyNumberFormat="1" applyBorder="1">
      <alignment horizontal="center" vertical="center" wrapText="1"/>
    </xf>
    <xf numFmtId="165" fontId="6" fillId="5" borderId="89" xfId="3" quotePrefix="1" applyNumberFormat="1" applyBorder="1" applyAlignment="1">
      <alignment horizontal="center" vertical="center" wrapText="1"/>
    </xf>
    <xf numFmtId="165" fontId="5" fillId="0" borderId="56" xfId="4" quotePrefix="1" applyNumberFormat="1" applyFont="1" applyBorder="1" applyAlignment="1"/>
    <xf numFmtId="165" fontId="20" fillId="0" borderId="55" xfId="4" quotePrefix="1" applyNumberFormat="1" applyFont="1" applyBorder="1" applyAlignment="1">
      <alignment horizontal="center"/>
    </xf>
    <xf numFmtId="165" fontId="5" fillId="4" borderId="3" xfId="5" quotePrefix="1" applyNumberFormat="1" applyFont="1" applyFill="1" applyBorder="1">
      <alignment horizontal="right"/>
    </xf>
    <xf numFmtId="165" fontId="5" fillId="4" borderId="77" xfId="5" quotePrefix="1" applyNumberFormat="1" applyFont="1" applyFill="1" applyBorder="1">
      <alignment horizontal="right"/>
    </xf>
    <xf numFmtId="165" fontId="5" fillId="0" borderId="58" xfId="4" quotePrefix="1" applyNumberFormat="1" applyFont="1" applyBorder="1" applyAlignment="1"/>
    <xf numFmtId="165" fontId="20" fillId="0" borderId="35" xfId="4" quotePrefix="1" applyNumberFormat="1" applyFont="1" applyBorder="1" applyAlignment="1">
      <alignment horizontal="center"/>
    </xf>
    <xf numFmtId="165" fontId="5" fillId="4" borderId="5" xfId="5" applyNumberFormat="1" applyFont="1" applyFill="1" applyBorder="1">
      <alignment horizontal="right"/>
    </xf>
    <xf numFmtId="165" fontId="5" fillId="4" borderId="9" xfId="5" applyNumberFormat="1" applyFont="1" applyFill="1" applyBorder="1">
      <alignment horizontal="right"/>
    </xf>
    <xf numFmtId="165" fontId="5" fillId="0" borderId="62" xfId="4" quotePrefix="1" applyNumberFormat="1" applyFont="1" applyBorder="1" applyAlignment="1"/>
    <xf numFmtId="165" fontId="20" fillId="0" borderId="63" xfId="4" quotePrefix="1" applyNumberFormat="1" applyFont="1" applyBorder="1" applyAlignment="1">
      <alignment horizontal="center"/>
    </xf>
    <xf numFmtId="165" fontId="5" fillId="4" borderId="13" xfId="5" applyNumberFormat="1" applyFont="1" applyFill="1" applyBorder="1">
      <alignment horizontal="right"/>
    </xf>
    <xf numFmtId="165" fontId="5" fillId="4" borderId="10" xfId="5" applyNumberFormat="1" applyFont="1" applyFill="1" applyBorder="1">
      <alignment horizontal="right"/>
    </xf>
    <xf numFmtId="165" fontId="6" fillId="5" borderId="71" xfId="3" quotePrefix="1" applyNumberFormat="1" applyBorder="1" applyAlignment="1">
      <alignment horizontal="center" vertical="center" wrapText="1"/>
    </xf>
    <xf numFmtId="165" fontId="5" fillId="0" borderId="55" xfId="4" quotePrefix="1" applyNumberFormat="1" applyFont="1" applyBorder="1" applyAlignment="1"/>
    <xf numFmtId="165" fontId="20" fillId="0" borderId="56" xfId="4" quotePrefix="1" applyNumberFormat="1" applyFont="1" applyBorder="1" applyAlignment="1">
      <alignment horizontal="center"/>
    </xf>
    <xf numFmtId="165" fontId="20" fillId="0" borderId="58" xfId="4" quotePrefix="1" applyNumberFormat="1" applyFont="1" applyBorder="1" applyAlignment="1">
      <alignment horizontal="center"/>
    </xf>
    <xf numFmtId="165" fontId="5" fillId="0" borderId="5" xfId="5" applyNumberFormat="1" applyFont="1" applyFill="1" applyBorder="1">
      <alignment horizontal="right"/>
    </xf>
    <xf numFmtId="165" fontId="5" fillId="0" borderId="63" xfId="4" quotePrefix="1" applyNumberFormat="1" applyFont="1" applyBorder="1" applyAlignment="1"/>
    <xf numFmtId="165" fontId="20" fillId="0" borderId="59" xfId="4" quotePrefix="1" applyNumberFormat="1" applyFont="1" applyBorder="1" applyAlignment="1">
      <alignment horizontal="center"/>
    </xf>
    <xf numFmtId="165" fontId="3" fillId="0" borderId="93" xfId="0" applyNumberFormat="1" applyFont="1" applyFill="1" applyBorder="1"/>
    <xf numFmtId="165" fontId="6" fillId="5" borderId="94" xfId="3" quotePrefix="1" applyNumberFormat="1" applyBorder="1" applyAlignment="1">
      <alignment horizontal="center" vertical="center" wrapText="1"/>
    </xf>
    <xf numFmtId="165" fontId="6" fillId="5" borderId="95" xfId="3" quotePrefix="1" applyNumberFormat="1" applyBorder="1" applyAlignment="1">
      <alignment horizontal="center" vertical="center" wrapText="1"/>
    </xf>
    <xf numFmtId="165" fontId="5" fillId="4" borderId="11" xfId="4" quotePrefix="1" applyNumberFormat="1" applyFont="1" applyFill="1" applyBorder="1" applyAlignment="1"/>
    <xf numFmtId="165" fontId="5" fillId="4" borderId="82" xfId="4" quotePrefix="1" applyNumberFormat="1" applyFont="1" applyFill="1" applyBorder="1" applyAlignment="1">
      <alignment horizontal="center"/>
    </xf>
    <xf numFmtId="165" fontId="5" fillId="6" borderId="12" xfId="5" applyNumberFormat="1" applyFont="1" applyBorder="1">
      <alignment horizontal="right"/>
    </xf>
    <xf numFmtId="165" fontId="5" fillId="4" borderId="62" xfId="5" applyNumberFormat="1" applyFont="1" applyFill="1" applyBorder="1" applyAlignment="1">
      <alignment horizontal="center"/>
    </xf>
    <xf numFmtId="165" fontId="5" fillId="6" borderId="10" xfId="5" applyNumberFormat="1" applyFont="1" applyBorder="1">
      <alignment horizontal="right"/>
    </xf>
    <xf numFmtId="165" fontId="6" fillId="5" borderId="96" xfId="3" quotePrefix="1" applyNumberFormat="1" applyBorder="1" applyAlignment="1">
      <alignment horizontal="center" vertical="center" wrapText="1"/>
    </xf>
    <xf numFmtId="165" fontId="5" fillId="0" borderId="56" xfId="4" quotePrefix="1" applyNumberFormat="1" applyFont="1" applyBorder="1" applyAlignment="1">
      <alignment horizontal="center"/>
    </xf>
    <xf numFmtId="165" fontId="5" fillId="4" borderId="58" xfId="5" quotePrefix="1" applyNumberFormat="1" applyFont="1" applyFill="1" applyBorder="1">
      <alignment horizontal="right"/>
    </xf>
    <xf numFmtId="165" fontId="5" fillId="0" borderId="58" xfId="4" quotePrefix="1" applyNumberFormat="1" applyFont="1" applyBorder="1" applyAlignment="1">
      <alignment horizontal="center"/>
    </xf>
    <xf numFmtId="165" fontId="5" fillId="0" borderId="62" xfId="4" quotePrefix="1" applyNumberFormat="1" applyFont="1" applyBorder="1" applyAlignment="1">
      <alignment horizontal="center"/>
    </xf>
    <xf numFmtId="165" fontId="5" fillId="0" borderId="62" xfId="5" applyNumberFormat="1" applyFont="1" applyFill="1" applyBorder="1">
      <alignment horizontal="right"/>
    </xf>
    <xf numFmtId="165" fontId="5" fillId="0" borderId="0" xfId="4" quotePrefix="1" applyNumberFormat="1" applyFont="1" applyBorder="1" applyAlignment="1"/>
    <xf numFmtId="165" fontId="7" fillId="5" borderId="11" xfId="3" quotePrefix="1" applyNumberFormat="1" applyFont="1" applyBorder="1" applyAlignment="1">
      <alignment horizontal="center" vertical="center" wrapText="1"/>
    </xf>
    <xf numFmtId="165" fontId="10" fillId="4" borderId="33" xfId="4" quotePrefix="1" applyNumberFormat="1" applyFont="1" applyFill="1" applyBorder="1" applyAlignment="1"/>
    <xf numFmtId="165" fontId="10" fillId="6" borderId="11" xfId="5" applyNumberFormat="1" applyBorder="1" applyAlignment="1">
      <alignment horizontal="center"/>
    </xf>
    <xf numFmtId="165" fontId="10" fillId="6" borderId="11" xfId="5" applyNumberFormat="1" applyFont="1" applyBorder="1">
      <alignment horizontal="right"/>
    </xf>
    <xf numFmtId="165" fontId="2" fillId="2" borderId="0" xfId="0" quotePrefix="1" applyNumberFormat="1" applyFont="1" applyFill="1"/>
    <xf numFmtId="165" fontId="2" fillId="2" borderId="0" xfId="0" applyNumberFormat="1" applyFont="1" applyFill="1"/>
    <xf numFmtId="0" fontId="6" fillId="5" borderId="102" xfId="3" quotePrefix="1" applyBorder="1">
      <alignment horizontal="center" vertical="center" wrapText="1"/>
    </xf>
    <xf numFmtId="0" fontId="6" fillId="5" borderId="71" xfId="3" quotePrefix="1" applyBorder="1">
      <alignment horizontal="center" vertical="center" wrapText="1"/>
    </xf>
    <xf numFmtId="0" fontId="6" fillId="5" borderId="103" xfId="3" quotePrefix="1" applyBorder="1">
      <alignment horizontal="center" vertical="center" wrapText="1"/>
    </xf>
    <xf numFmtId="0" fontId="7" fillId="5" borderId="95" xfId="3" quotePrefix="1" applyFont="1" applyBorder="1">
      <alignment horizontal="center" vertical="center" wrapText="1"/>
    </xf>
    <xf numFmtId="0" fontId="7" fillId="5" borderId="89" xfId="3" quotePrefix="1" applyFont="1" applyBorder="1">
      <alignment horizontal="center" vertical="center" wrapText="1"/>
    </xf>
    <xf numFmtId="0" fontId="7" fillId="5" borderId="121" xfId="3" quotePrefix="1" applyFont="1" applyBorder="1">
      <alignment horizontal="center" vertical="center" wrapText="1"/>
    </xf>
    <xf numFmtId="0" fontId="10" fillId="0" borderId="5" xfId="4" quotePrefix="1" applyFont="1" applyBorder="1" applyAlignment="1">
      <alignment wrapText="1"/>
    </xf>
    <xf numFmtId="0" fontId="13" fillId="2" borderId="0" xfId="0" applyFont="1" applyFill="1"/>
    <xf numFmtId="0" fontId="21" fillId="2" borderId="0" xfId="9" applyFill="1"/>
    <xf numFmtId="0" fontId="43" fillId="2" borderId="0" xfId="0" applyFont="1" applyFill="1"/>
    <xf numFmtId="0" fontId="44" fillId="2" borderId="0" xfId="0" applyFont="1" applyFill="1"/>
    <xf numFmtId="0" fontId="45" fillId="2" borderId="0" xfId="9" applyFont="1" applyFill="1"/>
    <xf numFmtId="0" fontId="8" fillId="2" borderId="0" xfId="0" quotePrefix="1" applyFont="1" applyFill="1" applyBorder="1" applyProtection="1"/>
    <xf numFmtId="0" fontId="4" fillId="2" borderId="0" xfId="0" applyFont="1" applyFill="1" applyProtection="1"/>
    <xf numFmtId="0" fontId="21" fillId="2" borderId="0" xfId="9" applyFill="1" applyProtection="1"/>
    <xf numFmtId="0" fontId="4" fillId="2" borderId="0" xfId="0" applyFont="1" applyFill="1" applyBorder="1" applyProtection="1"/>
    <xf numFmtId="0" fontId="12" fillId="3" borderId="1" xfId="0" quotePrefix="1" applyFont="1" applyFill="1" applyBorder="1" applyAlignment="1">
      <alignment horizontal="center" vertical="center" wrapText="1"/>
    </xf>
    <xf numFmtId="0" fontId="42" fillId="3" borderId="2" xfId="0" quotePrefix="1" applyFont="1" applyFill="1" applyBorder="1" applyAlignment="1">
      <alignment horizontal="center" vertical="center" wrapText="1"/>
    </xf>
    <xf numFmtId="165" fontId="5" fillId="0" borderId="9" xfId="2" quotePrefix="1" applyNumberFormat="1" applyFont="1" applyBorder="1">
      <alignment horizontal="right"/>
    </xf>
    <xf numFmtId="165" fontId="10" fillId="4" borderId="9" xfId="2" quotePrefix="1" applyNumberFormat="1" applyFont="1" applyFill="1" applyBorder="1">
      <alignment horizontal="right"/>
    </xf>
    <xf numFmtId="165" fontId="11" fillId="4" borderId="9" xfId="2" quotePrefix="1" applyNumberFormat="1" applyFont="1" applyFill="1" applyBorder="1">
      <alignment horizontal="right"/>
    </xf>
    <xf numFmtId="165" fontId="10" fillId="4" borderId="11" xfId="1" applyNumberFormat="1" applyFont="1" applyFill="1" applyBorder="1"/>
    <xf numFmtId="165" fontId="5" fillId="0" borderId="9" xfId="1" quotePrefix="1" applyNumberFormat="1" applyFont="1" applyBorder="1"/>
    <xf numFmtId="165" fontId="5" fillId="2" borderId="9" xfId="1" quotePrefix="1" applyNumberFormat="1" applyFont="1" applyFill="1" applyBorder="1"/>
    <xf numFmtId="165" fontId="10" fillId="4" borderId="11" xfId="1" quotePrefix="1" applyNumberFormat="1" applyFont="1" applyFill="1" applyBorder="1"/>
    <xf numFmtId="165" fontId="9" fillId="3" borderId="103" xfId="0" applyNumberFormat="1" applyFont="1" applyFill="1" applyBorder="1" applyAlignment="1">
      <alignment horizontal="center" vertical="center" wrapText="1"/>
    </xf>
    <xf numFmtId="165" fontId="9" fillId="3" borderId="71" xfId="0" quotePrefix="1" applyNumberFormat="1" applyFont="1" applyFill="1" applyBorder="1" applyAlignment="1">
      <alignment horizontal="center" vertical="center" wrapText="1"/>
    </xf>
    <xf numFmtId="165" fontId="12" fillId="3" borderId="95" xfId="0" applyNumberFormat="1" applyFont="1" applyFill="1" applyBorder="1" applyAlignment="1">
      <alignment horizontal="center" vertical="center" wrapText="1"/>
    </xf>
    <xf numFmtId="165" fontId="12" fillId="3" borderId="89" xfId="0" applyNumberFormat="1" applyFont="1" applyFill="1" applyBorder="1" applyAlignment="1">
      <alignment horizontal="center" vertical="center" wrapText="1"/>
    </xf>
    <xf numFmtId="165" fontId="12" fillId="3" borderId="105" xfId="0" applyNumberFormat="1" applyFont="1" applyFill="1" applyBorder="1" applyAlignment="1">
      <alignment horizontal="center" vertical="center" wrapText="1"/>
    </xf>
    <xf numFmtId="165" fontId="15" fillId="0" borderId="56" xfId="4" quotePrefix="1" applyNumberFormat="1" applyFont="1" applyBorder="1" applyAlignment="1">
      <alignment horizontal="center"/>
    </xf>
    <xf numFmtId="165" fontId="5" fillId="8" borderId="113" xfId="2" quotePrefix="1" applyNumberFormat="1" applyFont="1" applyFill="1" applyBorder="1">
      <alignment horizontal="right"/>
    </xf>
    <xf numFmtId="165" fontId="5" fillId="0" borderId="24" xfId="2" quotePrefix="1" applyNumberFormat="1" applyFont="1" applyFill="1" applyBorder="1">
      <alignment horizontal="right"/>
    </xf>
    <xf numFmtId="165" fontId="41" fillId="0" borderId="114" xfId="1" applyNumberFormat="1" applyFont="1" applyFill="1" applyBorder="1" applyAlignment="1"/>
    <xf numFmtId="165" fontId="41" fillId="0" borderId="115" xfId="1" applyNumberFormat="1" applyFont="1" applyFill="1" applyBorder="1" applyAlignment="1"/>
    <xf numFmtId="165" fontId="41" fillId="0" borderId="106" xfId="1" applyNumberFormat="1" applyFont="1" applyFill="1" applyBorder="1" applyAlignment="1"/>
    <xf numFmtId="165" fontId="5" fillId="8" borderId="24" xfId="2" quotePrefix="1" applyNumberFormat="1" applyFont="1" applyFill="1" applyBorder="1">
      <alignment horizontal="right"/>
    </xf>
    <xf numFmtId="165" fontId="10" fillId="9" borderId="59" xfId="2" applyNumberFormat="1" applyFont="1" applyFill="1" applyBorder="1">
      <alignment horizontal="right"/>
    </xf>
    <xf numFmtId="165" fontId="10" fillId="4" borderId="59" xfId="2" applyNumberFormat="1" applyFont="1" applyFill="1" applyBorder="1">
      <alignment horizontal="right"/>
    </xf>
    <xf numFmtId="165" fontId="40" fillId="0" borderId="114" xfId="0" applyNumberFormat="1" applyFont="1" applyBorder="1"/>
    <xf numFmtId="165" fontId="20" fillId="0" borderId="58" xfId="4" quotePrefix="1" applyNumberFormat="1" applyFont="1" applyFill="1" applyBorder="1" applyAlignment="1">
      <alignment horizontal="center"/>
    </xf>
    <xf numFmtId="165" fontId="5" fillId="8" borderId="27" xfId="2" quotePrefix="1" applyNumberFormat="1" applyFont="1" applyFill="1" applyBorder="1">
      <alignment horizontal="right"/>
    </xf>
    <xf numFmtId="165" fontId="5" fillId="0" borderId="8" xfId="2" quotePrefix="1" applyNumberFormat="1" applyFont="1" applyFill="1" applyBorder="1">
      <alignment horizontal="right"/>
    </xf>
    <xf numFmtId="165" fontId="41" fillId="0" borderId="28" xfId="1" applyNumberFormat="1" applyFont="1" applyFill="1" applyBorder="1" applyAlignment="1"/>
    <xf numFmtId="165" fontId="41" fillId="0" borderId="107" xfId="1" applyNumberFormat="1" applyFont="1" applyFill="1" applyBorder="1" applyAlignment="1"/>
    <xf numFmtId="165" fontId="41" fillId="0" borderId="41" xfId="1" applyNumberFormat="1" applyFont="1" applyFill="1" applyBorder="1" applyAlignment="1"/>
    <xf numFmtId="165" fontId="5" fillId="8" borderId="8" xfId="2" quotePrefix="1" applyNumberFormat="1" applyFont="1" applyFill="1" applyBorder="1">
      <alignment horizontal="right"/>
    </xf>
    <xf numFmtId="165" fontId="10" fillId="4" borderId="11" xfId="2" applyNumberFormat="1" applyFont="1" applyFill="1" applyBorder="1">
      <alignment horizontal="right"/>
    </xf>
    <xf numFmtId="165" fontId="5" fillId="0" borderId="23" xfId="2" quotePrefix="1" applyNumberFormat="1" applyFont="1" applyFill="1" applyBorder="1">
      <alignment horizontal="right"/>
    </xf>
    <xf numFmtId="165" fontId="40" fillId="0" borderId="28" xfId="0" applyNumberFormat="1" applyFont="1" applyFill="1" applyBorder="1"/>
    <xf numFmtId="165" fontId="5" fillId="8" borderId="23" xfId="2" quotePrefix="1" applyNumberFormat="1" applyFont="1" applyFill="1" applyBorder="1">
      <alignment horizontal="right"/>
    </xf>
    <xf numFmtId="165" fontId="40" fillId="0" borderId="76" xfId="0" applyNumberFormat="1" applyFont="1" applyBorder="1"/>
    <xf numFmtId="165" fontId="15" fillId="0" borderId="58" xfId="4" quotePrefix="1" applyNumberFormat="1" applyFont="1" applyFill="1" applyBorder="1" applyAlignment="1">
      <alignment horizontal="center"/>
    </xf>
    <xf numFmtId="165" fontId="5" fillId="0" borderId="111" xfId="2" quotePrefix="1" applyNumberFormat="1" applyFont="1" applyFill="1" applyBorder="1">
      <alignment horizontal="right"/>
    </xf>
    <xf numFmtId="165" fontId="5" fillId="2" borderId="27" xfId="2" quotePrefix="1" applyNumberFormat="1" applyFont="1" applyFill="1" applyBorder="1">
      <alignment horizontal="right"/>
    </xf>
    <xf numFmtId="165" fontId="40" fillId="0" borderId="28" xfId="0" applyNumberFormat="1" applyFont="1" applyBorder="1"/>
    <xf numFmtId="165" fontId="5" fillId="2" borderId="23" xfId="2" quotePrefix="1" applyNumberFormat="1" applyFont="1" applyFill="1" applyBorder="1">
      <alignment horizontal="right"/>
    </xf>
    <xf numFmtId="165" fontId="5" fillId="2" borderId="8" xfId="2" quotePrefix="1" applyNumberFormat="1" applyFont="1" applyFill="1" applyBorder="1">
      <alignment horizontal="right"/>
    </xf>
    <xf numFmtId="165" fontId="5" fillId="0" borderId="23" xfId="2" quotePrefix="1" applyNumberFormat="1" applyFont="1" applyBorder="1">
      <alignment horizontal="right"/>
    </xf>
    <xf numFmtId="165" fontId="5" fillId="0" borderId="77" xfId="2" quotePrefix="1" applyNumberFormat="1" applyFont="1" applyBorder="1">
      <alignment horizontal="right"/>
    </xf>
    <xf numFmtId="165" fontId="10" fillId="9" borderId="68" xfId="2" applyNumberFormat="1" applyFont="1" applyFill="1" applyBorder="1">
      <alignment horizontal="right"/>
    </xf>
    <xf numFmtId="165" fontId="40" fillId="0" borderId="80" xfId="0" applyNumberFormat="1" applyFont="1" applyFill="1" applyBorder="1"/>
    <xf numFmtId="165" fontId="10" fillId="9" borderId="11" xfId="2" applyNumberFormat="1" applyFont="1" applyFill="1" applyBorder="1">
      <alignment horizontal="right"/>
    </xf>
    <xf numFmtId="165" fontId="15" fillId="0" borderId="125" xfId="4" quotePrefix="1" applyNumberFormat="1" applyFont="1" applyFill="1" applyBorder="1" applyAlignment="1">
      <alignment horizontal="center"/>
    </xf>
    <xf numFmtId="165" fontId="5" fillId="0" borderId="68" xfId="2" applyNumberFormat="1" applyFont="1" applyFill="1" applyBorder="1">
      <alignment horizontal="right"/>
    </xf>
    <xf numFmtId="165" fontId="41" fillId="0" borderId="126" xfId="1" applyNumberFormat="1" applyFont="1" applyFill="1" applyBorder="1" applyAlignment="1"/>
    <xf numFmtId="165" fontId="41" fillId="0" borderId="127" xfId="1" applyNumberFormat="1" applyFont="1" applyFill="1" applyBorder="1" applyAlignment="1"/>
    <xf numFmtId="165" fontId="10" fillId="0" borderId="11" xfId="2" applyNumberFormat="1" applyFont="1" applyFill="1" applyBorder="1">
      <alignment horizontal="right"/>
    </xf>
    <xf numFmtId="165" fontId="41" fillId="0" borderId="116" xfId="1" applyNumberFormat="1" applyFont="1" applyFill="1" applyBorder="1" applyAlignment="1"/>
    <xf numFmtId="165" fontId="5" fillId="0" borderId="27" xfId="2" quotePrefix="1" applyNumberFormat="1" applyFont="1" applyFill="1" applyBorder="1">
      <alignment horizontal="right"/>
    </xf>
    <xf numFmtId="165" fontId="41" fillId="0" borderId="29" xfId="1" applyNumberFormat="1" applyFont="1" applyFill="1" applyBorder="1" applyAlignment="1"/>
    <xf numFmtId="165" fontId="41" fillId="0" borderId="108" xfId="1" applyNumberFormat="1" applyFont="1" applyFill="1" applyBorder="1" applyAlignment="1"/>
    <xf numFmtId="165" fontId="41" fillId="0" borderId="109" xfId="1" applyNumberFormat="1" applyFont="1" applyFill="1" applyBorder="1" applyAlignment="1"/>
    <xf numFmtId="165" fontId="15" fillId="0" borderId="62" xfId="4" quotePrefix="1" applyNumberFormat="1" applyFont="1" applyFill="1" applyBorder="1" applyAlignment="1">
      <alignment horizontal="center"/>
    </xf>
    <xf numFmtId="165" fontId="39" fillId="2" borderId="0" xfId="4" quotePrefix="1" applyNumberFormat="1" applyFont="1" applyFill="1" applyBorder="1" applyAlignment="1"/>
    <xf numFmtId="165" fontId="0" fillId="2" borderId="97" xfId="0" applyNumberFormat="1" applyFill="1" applyBorder="1" applyAlignment="1"/>
    <xf numFmtId="165" fontId="2" fillId="2" borderId="0" xfId="0" applyNumberFormat="1" applyFont="1" applyFill="1" applyBorder="1"/>
    <xf numFmtId="4" fontId="10" fillId="6" borderId="11" xfId="5" quotePrefix="1" applyBorder="1" applyAlignment="1">
      <alignment horizontal="left" wrapText="1"/>
    </xf>
    <xf numFmtId="4" fontId="15" fillId="6" borderId="11" xfId="5" quotePrefix="1" applyFont="1" applyBorder="1" applyAlignment="1">
      <alignment horizontal="center" wrapText="1"/>
    </xf>
    <xf numFmtId="165" fontId="10" fillId="6" borderId="59" xfId="5" applyNumberFormat="1" applyBorder="1">
      <alignment horizontal="right"/>
    </xf>
    <xf numFmtId="165" fontId="10" fillId="6" borderId="59" xfId="5" quotePrefix="1" applyNumberFormat="1" applyBorder="1">
      <alignment horizontal="right"/>
    </xf>
    <xf numFmtId="0" fontId="46" fillId="0" borderId="31" xfId="4" quotePrefix="1" applyFont="1" applyBorder="1" applyAlignment="1">
      <alignment horizontal="center" wrapText="1"/>
    </xf>
    <xf numFmtId="4" fontId="41" fillId="0" borderId="41" xfId="1" applyNumberFormat="1" applyFont="1" applyFill="1" applyBorder="1"/>
    <xf numFmtId="4" fontId="41" fillId="0" borderId="76" xfId="1" applyNumberFormat="1" applyFont="1" applyFill="1" applyBorder="1"/>
    <xf numFmtId="0" fontId="10" fillId="0" borderId="5" xfId="4" quotePrefix="1" applyFont="1" applyBorder="1" applyAlignment="1">
      <alignment horizontal="left" wrapText="1" indent="1"/>
    </xf>
    <xf numFmtId="0" fontId="10" fillId="0" borderId="35" xfId="4" quotePrefix="1" applyFont="1" applyBorder="1" applyAlignment="1">
      <alignment horizontal="left" wrapText="1" indent="2"/>
    </xf>
    <xf numFmtId="0" fontId="46" fillId="0" borderId="8" xfId="4" quotePrefix="1" applyFont="1" applyBorder="1" applyAlignment="1">
      <alignment horizontal="center" wrapText="1"/>
    </xf>
    <xf numFmtId="0" fontId="5" fillId="0" borderId="5" xfId="4" quotePrefix="1" applyBorder="1" applyAlignment="1">
      <alignment horizontal="left" wrapText="1" indent="3"/>
    </xf>
    <xf numFmtId="0" fontId="20" fillId="0" borderId="9" xfId="4" quotePrefix="1" applyFont="1" applyBorder="1" applyAlignment="1">
      <alignment horizontal="center" wrapText="1"/>
    </xf>
    <xf numFmtId="0" fontId="20" fillId="0" borderId="27" xfId="4" quotePrefix="1" applyFont="1" applyBorder="1" applyAlignment="1">
      <alignment horizontal="center" wrapText="1"/>
    </xf>
    <xf numFmtId="165" fontId="5" fillId="0" borderId="8" xfId="2" quotePrefix="1" applyNumberFormat="1" applyBorder="1">
      <alignment horizontal="right"/>
    </xf>
    <xf numFmtId="0" fontId="5" fillId="0" borderId="5" xfId="4" quotePrefix="1" applyFont="1" applyBorder="1" applyAlignment="1">
      <alignment horizontal="left" wrapText="1" indent="3"/>
    </xf>
    <xf numFmtId="0" fontId="20" fillId="0" borderId="31" xfId="4" quotePrefix="1" applyFont="1" applyBorder="1" applyAlignment="1">
      <alignment horizontal="center" wrapText="1"/>
    </xf>
    <xf numFmtId="0" fontId="46" fillId="0" borderId="8" xfId="4" quotePrefix="1" applyFont="1" applyBorder="1" applyAlignment="1">
      <alignment wrapText="1"/>
    </xf>
    <xf numFmtId="0" fontId="5" fillId="0" borderId="35" xfId="4" quotePrefix="1" applyBorder="1" applyAlignment="1">
      <alignment horizontal="left" wrapText="1" indent="3"/>
    </xf>
    <xf numFmtId="0" fontId="10" fillId="0" borderId="30" xfId="4" quotePrefix="1" applyFont="1" applyBorder="1" applyAlignment="1">
      <alignment horizontal="left" wrapText="1" indent="1"/>
    </xf>
    <xf numFmtId="0" fontId="15" fillId="0" borderId="31" xfId="4" quotePrefix="1" applyFont="1" applyBorder="1" applyAlignment="1">
      <alignment horizontal="center" wrapText="1"/>
    </xf>
    <xf numFmtId="4" fontId="10" fillId="6" borderId="11" xfId="5" quotePrefix="1" applyFont="1" applyBorder="1" applyAlignment="1">
      <alignment horizontal="left" wrapText="1" indent="1"/>
    </xf>
    <xf numFmtId="0" fontId="10" fillId="0" borderId="3" xfId="4" quotePrefix="1" applyFont="1" applyBorder="1" applyAlignment="1">
      <alignment horizontal="left" wrapText="1" indent="1"/>
    </xf>
    <xf numFmtId="0" fontId="15" fillId="0" borderId="27" xfId="4" quotePrefix="1" applyFont="1" applyBorder="1" applyAlignment="1">
      <alignment horizontal="center" wrapText="1"/>
    </xf>
    <xf numFmtId="0" fontId="10" fillId="0" borderId="35" xfId="4" quotePrefix="1" applyFont="1" applyBorder="1" applyAlignment="1">
      <alignment horizontal="left" wrapText="1" indent="1"/>
    </xf>
    <xf numFmtId="0" fontId="15" fillId="0" borderId="8" xfId="4" quotePrefix="1" applyFont="1" applyBorder="1" applyAlignment="1">
      <alignment wrapText="1"/>
    </xf>
    <xf numFmtId="4" fontId="5" fillId="0" borderId="28" xfId="2" applyNumberFormat="1" applyBorder="1">
      <alignment horizontal="right"/>
    </xf>
    <xf numFmtId="0" fontId="5" fillId="0" borderId="5" xfId="4" quotePrefix="1" applyFont="1" applyBorder="1" applyAlignment="1">
      <alignment horizontal="left" wrapText="1" indent="2"/>
    </xf>
    <xf numFmtId="0" fontId="10" fillId="0" borderId="63" xfId="4" quotePrefix="1" applyFont="1" applyBorder="1" applyAlignment="1">
      <alignment wrapText="1"/>
    </xf>
    <xf numFmtId="0" fontId="46" fillId="0" borderId="111" xfId="4" quotePrefix="1" applyFont="1" applyBorder="1" applyAlignment="1">
      <alignment wrapText="1"/>
    </xf>
    <xf numFmtId="0" fontId="6" fillId="5" borderId="122" xfId="3" quotePrefix="1" applyBorder="1" applyAlignment="1">
      <alignment horizontal="center" vertical="center" wrapText="1"/>
    </xf>
    <xf numFmtId="0" fontId="51" fillId="0" borderId="3" xfId="4" quotePrefix="1" applyFont="1" applyBorder="1" applyAlignment="1"/>
    <xf numFmtId="0" fontId="51" fillId="0" borderId="56" xfId="4" quotePrefix="1" applyNumberFormat="1" applyFont="1" applyBorder="1" applyAlignment="1">
      <alignment horizontal="center"/>
    </xf>
    <xf numFmtId="0" fontId="51" fillId="0" borderId="5" xfId="4" quotePrefix="1" applyFont="1" applyBorder="1" applyAlignment="1"/>
    <xf numFmtId="0" fontId="51" fillId="0" borderId="58" xfId="4" quotePrefix="1" applyNumberFormat="1" applyFont="1" applyBorder="1" applyAlignment="1">
      <alignment horizontal="center"/>
    </xf>
    <xf numFmtId="0" fontId="51" fillId="0" borderId="13" xfId="4" quotePrefix="1" applyFont="1" applyBorder="1" applyAlignment="1"/>
    <xf numFmtId="0" fontId="51" fillId="0" borderId="62" xfId="4" quotePrefix="1" applyNumberFormat="1" applyFont="1" applyBorder="1" applyAlignment="1">
      <alignment horizontal="center"/>
    </xf>
    <xf numFmtId="0" fontId="7" fillId="5" borderId="122" xfId="3" quotePrefix="1" applyFont="1" applyBorder="1" applyAlignment="1">
      <alignment horizontal="center" vertical="center" wrapText="1"/>
    </xf>
    <xf numFmtId="0" fontId="47" fillId="2" borderId="0" xfId="0" applyFont="1" applyFill="1"/>
    <xf numFmtId="0" fontId="12" fillId="2" borderId="0" xfId="0" quotePrefix="1" applyFont="1" applyFill="1" applyBorder="1" applyAlignment="1">
      <alignment horizontal="center" wrapText="1"/>
    </xf>
    <xf numFmtId="0" fontId="8" fillId="2" borderId="0" xfId="0" quotePrefix="1" applyFont="1" applyFill="1" applyBorder="1" applyAlignment="1">
      <alignment horizontal="left"/>
    </xf>
    <xf numFmtId="0" fontId="48" fillId="2" borderId="0" xfId="0" quotePrefix="1" applyFont="1" applyFill="1" applyBorder="1" applyAlignment="1">
      <alignment horizontal="left"/>
    </xf>
    <xf numFmtId="0" fontId="0" fillId="2" borderId="0" xfId="0" quotePrefix="1" applyFill="1" applyBorder="1"/>
    <xf numFmtId="4" fontId="23" fillId="2" borderId="0" xfId="2" quotePrefix="1" applyNumberFormat="1" applyFont="1" applyFill="1" applyBorder="1">
      <alignment horizontal="right"/>
    </xf>
    <xf numFmtId="0" fontId="50" fillId="2" borderId="0" xfId="11" applyFont="1" applyFill="1" applyBorder="1" applyAlignment="1">
      <alignment horizontal="center" vertical="center" wrapText="1"/>
    </xf>
    <xf numFmtId="0" fontId="31" fillId="0" borderId="3" xfId="1" quotePrefix="1" applyNumberFormat="1" applyFont="1" applyFill="1" applyBorder="1"/>
    <xf numFmtId="166" fontId="32" fillId="0" borderId="23" xfId="1" quotePrefix="1" applyNumberFormat="1" applyFont="1" applyFill="1" applyBorder="1" applyAlignment="1">
      <alignment horizontal="center"/>
    </xf>
    <xf numFmtId="0" fontId="33" fillId="0" borderId="128" xfId="0" applyFont="1" applyFill="1" applyBorder="1"/>
    <xf numFmtId="0" fontId="33" fillId="0" borderId="28" xfId="0" applyFont="1" applyFill="1" applyBorder="1"/>
    <xf numFmtId="49" fontId="31" fillId="0" borderId="129" xfId="1" quotePrefix="1" applyNumberFormat="1" applyFont="1" applyFill="1" applyBorder="1" applyAlignment="1">
      <alignment horizontal="center"/>
    </xf>
    <xf numFmtId="0" fontId="31" fillId="0" borderId="34" xfId="1" quotePrefix="1" applyNumberFormat="1" applyFont="1" applyFill="1" applyBorder="1" applyAlignment="1">
      <alignment horizontal="center" wrapText="1"/>
    </xf>
    <xf numFmtId="0" fontId="31" fillId="0" borderId="5" xfId="1" quotePrefix="1" applyNumberFormat="1" applyFont="1" applyFill="1" applyBorder="1"/>
    <xf numFmtId="0" fontId="33" fillId="0" borderId="130" xfId="0" applyFont="1" applyFill="1" applyBorder="1"/>
    <xf numFmtId="49" fontId="31" fillId="0" borderId="25" xfId="1" quotePrefix="1" applyNumberFormat="1" applyFont="1" applyFill="1" applyBorder="1" applyAlignment="1">
      <alignment horizontal="center"/>
    </xf>
    <xf numFmtId="0" fontId="31" fillId="0" borderId="25" xfId="1" quotePrefix="1" applyNumberFormat="1" applyFont="1" applyFill="1" applyBorder="1" applyAlignment="1">
      <alignment horizontal="center" wrapText="1"/>
    </xf>
    <xf numFmtId="0" fontId="33" fillId="0" borderId="131" xfId="0" applyFont="1" applyFill="1" applyBorder="1"/>
    <xf numFmtId="0" fontId="31" fillId="0" borderId="72" xfId="1" quotePrefix="1" applyNumberFormat="1" applyFont="1" applyFill="1" applyBorder="1"/>
    <xf numFmtId="0" fontId="32" fillId="0" borderId="73" xfId="1" quotePrefix="1" applyNumberFormat="1" applyFont="1" applyFill="1" applyBorder="1" applyAlignment="1">
      <alignment horizontal="center"/>
    </xf>
    <xf numFmtId="0" fontId="33" fillId="0" borderId="75" xfId="0" applyFont="1" applyFill="1" applyBorder="1"/>
    <xf numFmtId="0" fontId="33" fillId="0" borderId="132" xfId="0" applyFont="1" applyFill="1" applyBorder="1"/>
    <xf numFmtId="0" fontId="33" fillId="0" borderId="36" xfId="0" applyFont="1" applyFill="1" applyBorder="1"/>
    <xf numFmtId="0" fontId="33" fillId="0" borderId="76" xfId="0" applyFont="1" applyFill="1" applyBorder="1"/>
    <xf numFmtId="0" fontId="30" fillId="3" borderId="11" xfId="1" quotePrefix="1" applyNumberFormat="1" applyFont="1" applyFill="1" applyBorder="1" applyAlignment="1">
      <alignment horizontal="center" vertical="center" wrapText="1"/>
    </xf>
    <xf numFmtId="0" fontId="6" fillId="5" borderId="71" xfId="3" quotePrefix="1" applyBorder="1" applyAlignment="1">
      <alignment horizontal="center" vertical="center" wrapText="1"/>
    </xf>
    <xf numFmtId="165" fontId="17" fillId="2" borderId="0" xfId="1" applyNumberFormat="1" applyFont="1" applyFill="1" applyBorder="1"/>
    <xf numFmtId="0" fontId="47" fillId="0" borderId="0" xfId="0" applyFont="1"/>
    <xf numFmtId="0" fontId="0" fillId="0" borderId="0" xfId="0" quotePrefix="1" applyBorder="1"/>
    <xf numFmtId="165" fontId="53" fillId="4" borderId="56" xfId="2" quotePrefix="1" applyNumberFormat="1" applyFont="1" applyFill="1" applyBorder="1">
      <alignment horizontal="right"/>
    </xf>
    <xf numFmtId="165" fontId="53" fillId="4" borderId="56" xfId="2" applyNumberFormat="1" applyFont="1" applyFill="1" applyBorder="1">
      <alignment horizontal="right"/>
    </xf>
    <xf numFmtId="165" fontId="53" fillId="4" borderId="58" xfId="2" quotePrefix="1" applyNumberFormat="1" applyFont="1" applyFill="1" applyBorder="1">
      <alignment horizontal="right"/>
    </xf>
    <xf numFmtId="165" fontId="53" fillId="4" borderId="58" xfId="2" applyNumberFormat="1" applyFont="1" applyFill="1" applyBorder="1">
      <alignment horizontal="right"/>
    </xf>
    <xf numFmtId="165" fontId="53" fillId="4" borderId="65" xfId="2" quotePrefix="1" applyNumberFormat="1" applyFont="1" applyFill="1" applyBorder="1">
      <alignment horizontal="right"/>
    </xf>
    <xf numFmtId="165" fontId="53" fillId="4" borderId="65" xfId="2" applyNumberFormat="1" applyFont="1" applyFill="1" applyBorder="1">
      <alignment horizontal="right"/>
    </xf>
    <xf numFmtId="165" fontId="55" fillId="4" borderId="11" xfId="2" quotePrefix="1" applyNumberFormat="1" applyFont="1" applyFill="1" applyBorder="1">
      <alignment horizontal="right"/>
    </xf>
    <xf numFmtId="165" fontId="55" fillId="4" borderId="11" xfId="2" applyNumberFormat="1" applyFont="1" applyFill="1" applyBorder="1">
      <alignment horizontal="right"/>
    </xf>
    <xf numFmtId="0" fontId="0" fillId="0" borderId="0" xfId="0" quotePrefix="1"/>
    <xf numFmtId="165" fontId="53" fillId="0" borderId="56" xfId="2" quotePrefix="1" applyNumberFormat="1" applyFont="1" applyFill="1" applyBorder="1">
      <alignment horizontal="right"/>
    </xf>
    <xf numFmtId="165" fontId="53" fillId="0" borderId="58" xfId="2" quotePrefix="1" applyNumberFormat="1" applyFont="1" applyFill="1" applyBorder="1">
      <alignment horizontal="right"/>
    </xf>
    <xf numFmtId="165" fontId="53" fillId="0" borderId="65" xfId="2" quotePrefix="1" applyNumberFormat="1" applyFont="1" applyFill="1" applyBorder="1">
      <alignment horizontal="right"/>
    </xf>
    <xf numFmtId="0" fontId="51" fillId="2" borderId="3" xfId="4" quotePrefix="1" applyNumberFormat="1" applyFont="1" applyFill="1" applyBorder="1" applyAlignment="1">
      <alignment horizontal="center"/>
    </xf>
    <xf numFmtId="0" fontId="51" fillId="2" borderId="5" xfId="4" quotePrefix="1" applyNumberFormat="1" applyFont="1" applyFill="1" applyBorder="1" applyAlignment="1">
      <alignment horizontal="center"/>
    </xf>
    <xf numFmtId="0" fontId="51" fillId="2" borderId="13" xfId="4" quotePrefix="1" applyNumberFormat="1" applyFont="1" applyFill="1" applyBorder="1" applyAlignment="1">
      <alignment horizontal="center"/>
    </xf>
    <xf numFmtId="0" fontId="0" fillId="2" borderId="0" xfId="0" quotePrefix="1" applyFill="1"/>
    <xf numFmtId="0" fontId="54" fillId="2" borderId="0" xfId="0" applyFont="1" applyFill="1" applyBorder="1"/>
    <xf numFmtId="4" fontId="52" fillId="2" borderId="28" xfId="2" applyNumberFormat="1" applyFont="1" applyFill="1" applyBorder="1">
      <alignment horizontal="right"/>
    </xf>
    <xf numFmtId="165" fontId="53" fillId="2" borderId="8" xfId="2" applyNumberFormat="1" applyFont="1" applyFill="1" applyBorder="1">
      <alignment horizontal="right"/>
    </xf>
    <xf numFmtId="4" fontId="52" fillId="2" borderId="0" xfId="2" applyNumberFormat="1" applyFont="1" applyFill="1" applyBorder="1">
      <alignment horizontal="right"/>
    </xf>
    <xf numFmtId="4" fontId="52" fillId="2" borderId="82" xfId="2" applyNumberFormat="1" applyFont="1" applyFill="1" applyBorder="1">
      <alignment horizontal="right"/>
    </xf>
    <xf numFmtId="165" fontId="53" fillId="2" borderId="10" xfId="2" applyNumberFormat="1" applyFont="1" applyFill="1" applyBorder="1">
      <alignment horizontal="right"/>
    </xf>
    <xf numFmtId="165" fontId="5" fillId="0" borderId="3" xfId="5" applyNumberFormat="1" applyFont="1" applyFill="1" applyBorder="1">
      <alignment horizontal="right"/>
    </xf>
    <xf numFmtId="165" fontId="3" fillId="0" borderId="4" xfId="0" applyNumberFormat="1" applyFont="1" applyFill="1" applyBorder="1"/>
    <xf numFmtId="0" fontId="12" fillId="3" borderId="71" xfId="1" quotePrefix="1" applyNumberFormat="1" applyFont="1" applyFill="1" applyBorder="1" applyAlignment="1">
      <alignment horizontal="center" vertical="center" wrapText="1"/>
    </xf>
    <xf numFmtId="0" fontId="42" fillId="3" borderId="71" xfId="1" quotePrefix="1" applyNumberFormat="1" applyFont="1" applyFill="1" applyBorder="1" applyAlignment="1">
      <alignment horizontal="center" vertical="center" wrapText="1"/>
    </xf>
    <xf numFmtId="49" fontId="5" fillId="0" borderId="133" xfId="2" quotePrefix="1" applyNumberFormat="1" applyFill="1" applyBorder="1" applyAlignment="1">
      <alignment horizontal="center"/>
    </xf>
    <xf numFmtId="4" fontId="20" fillId="2" borderId="0" xfId="1" quotePrefix="1" applyNumberFormat="1" applyFont="1" applyFill="1" applyBorder="1" applyAlignment="1">
      <alignment horizontal="center"/>
    </xf>
    <xf numFmtId="0" fontId="19" fillId="2" borderId="0" xfId="7" quotePrefix="1" applyFill="1"/>
    <xf numFmtId="0" fontId="19" fillId="2" borderId="0" xfId="7" applyFill="1"/>
    <xf numFmtId="4" fontId="5" fillId="2" borderId="0" xfId="1" quotePrefix="1" applyNumberFormat="1" applyFont="1" applyFill="1" applyBorder="1"/>
    <xf numFmtId="0" fontId="5" fillId="2" borderId="0" xfId="1" quotePrefix="1" applyNumberFormat="1" applyFont="1" applyFill="1" applyBorder="1" applyAlignment="1">
      <alignment horizontal="left" wrapText="1"/>
    </xf>
    <xf numFmtId="165" fontId="5" fillId="0" borderId="35" xfId="4" quotePrefix="1" applyNumberFormat="1" applyFont="1" applyBorder="1" applyAlignment="1"/>
    <xf numFmtId="165" fontId="6" fillId="5" borderId="84" xfId="3" quotePrefix="1" applyNumberForma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0" fontId="5" fillId="0" borderId="0" xfId="0" applyFont="1"/>
    <xf numFmtId="0" fontId="5" fillId="0" borderId="0" xfId="0" quotePrefix="1" applyFont="1"/>
    <xf numFmtId="0" fontId="10" fillId="0" borderId="0" xfId="0" quotePrefix="1" applyFont="1" applyBorder="1"/>
    <xf numFmtId="0" fontId="5" fillId="0" borderId="0" xfId="0" applyFont="1" applyBorder="1"/>
    <xf numFmtId="165" fontId="9" fillId="0" borderId="7" xfId="2" applyNumberFormat="1" applyFont="1" applyBorder="1">
      <alignment horizontal="right"/>
    </xf>
    <xf numFmtId="0" fontId="10" fillId="2" borderId="124" xfId="0" quotePrefix="1" applyFont="1" applyFill="1" applyBorder="1" applyAlignment="1">
      <alignment wrapText="1"/>
    </xf>
    <xf numFmtId="0" fontId="10" fillId="2" borderId="124" xfId="0" quotePrefix="1" applyFont="1" applyFill="1" applyBorder="1" applyAlignment="1">
      <alignment horizontal="center" wrapText="1"/>
    </xf>
    <xf numFmtId="165" fontId="10" fillId="2" borderId="124" xfId="1" quotePrefix="1" applyNumberFormat="1" applyFont="1" applyFill="1" applyBorder="1"/>
    <xf numFmtId="165" fontId="0" fillId="0" borderId="0" xfId="0" quotePrefix="1" applyNumberFormat="1"/>
    <xf numFmtId="165" fontId="0" fillId="0" borderId="0" xfId="0" quotePrefix="1" applyNumberFormat="1" applyAlignment="1">
      <alignment horizontal="center"/>
    </xf>
    <xf numFmtId="0" fontId="10" fillId="4" borderId="33" xfId="8" quotePrefix="1" applyNumberFormat="1" applyBorder="1" applyAlignment="1"/>
    <xf numFmtId="0" fontId="15" fillId="4" borderId="11" xfId="8" quotePrefix="1" applyNumberFormat="1" applyFont="1" applyBorder="1" applyAlignment="1">
      <alignment horizontal="center"/>
    </xf>
    <xf numFmtId="4" fontId="16" fillId="7" borderId="36" xfId="5" applyFont="1" applyFill="1" applyBorder="1">
      <alignment horizontal="right"/>
    </xf>
    <xf numFmtId="165" fontId="5" fillId="0" borderId="0" xfId="4" quotePrefix="1" applyNumberFormat="1" applyFill="1" applyBorder="1" applyAlignment="1"/>
    <xf numFmtId="165" fontId="15" fillId="4" borderId="11" xfId="8" quotePrefix="1" applyNumberFormat="1" applyFont="1" applyBorder="1" applyAlignment="1">
      <alignment horizontal="center"/>
    </xf>
    <xf numFmtId="0" fontId="0" fillId="0" borderId="54" xfId="0" applyBorder="1"/>
    <xf numFmtId="0" fontId="23" fillId="0" borderId="0" xfId="0" quotePrefix="1" applyFont="1" applyAlignment="1">
      <alignment vertical="center"/>
    </xf>
    <xf numFmtId="4" fontId="24" fillId="0" borderId="0" xfId="1" quotePrefix="1" applyNumberFormat="1" applyFont="1" applyBorder="1" applyAlignment="1"/>
    <xf numFmtId="0" fontId="3" fillId="0" borderId="0" xfId="0" applyFont="1" applyBorder="1"/>
    <xf numFmtId="0" fontId="0" fillId="0" borderId="67" xfId="0" applyBorder="1"/>
    <xf numFmtId="0" fontId="23" fillId="0" borderId="0" xfId="0" applyFont="1" applyFill="1" applyBorder="1" applyAlignment="1">
      <alignment horizontal="left" vertical="center" wrapText="1"/>
    </xf>
    <xf numFmtId="0" fontId="25" fillId="0" borderId="0" xfId="3" applyFont="1" applyFill="1" applyBorder="1" applyAlignment="1">
      <alignment horizontal="center" vertical="center" wrapText="1"/>
    </xf>
    <xf numFmtId="0" fontId="29" fillId="0" borderId="0" xfId="0" applyFont="1"/>
    <xf numFmtId="0" fontId="0" fillId="0" borderId="0" xfId="0" applyFill="1" applyBorder="1"/>
    <xf numFmtId="0" fontId="34" fillId="0" borderId="0" xfId="1" applyNumberFormat="1" applyFont="1" applyFill="1" applyBorder="1"/>
    <xf numFmtId="0" fontId="38" fillId="4" borderId="81" xfId="4" quotePrefix="1" applyFont="1" applyFill="1" applyBorder="1" applyAlignment="1">
      <alignment horizontal="center"/>
    </xf>
    <xf numFmtId="0" fontId="2" fillId="0" borderId="0" xfId="0" applyFont="1"/>
    <xf numFmtId="0" fontId="13" fillId="0" borderId="11" xfId="0" quotePrefix="1" applyFont="1" applyBorder="1"/>
    <xf numFmtId="0" fontId="2" fillId="2" borderId="0" xfId="0" applyFont="1" applyFill="1"/>
    <xf numFmtId="0" fontId="31" fillId="2" borderId="0" xfId="1" quotePrefix="1" applyNumberFormat="1" applyFont="1" applyFill="1" applyBorder="1" applyAlignment="1">
      <alignment horizontal="left" wrapText="1"/>
    </xf>
    <xf numFmtId="4" fontId="32" fillId="2" borderId="0" xfId="1" quotePrefix="1" applyNumberFormat="1" applyFont="1" applyFill="1" applyBorder="1" applyAlignment="1">
      <alignment horizontal="center"/>
    </xf>
    <xf numFmtId="4" fontId="31" fillId="2" borderId="0" xfId="1" quotePrefix="1" applyNumberFormat="1" applyFont="1" applyFill="1" applyBorder="1"/>
    <xf numFmtId="0" fontId="5" fillId="2" borderId="8" xfId="4" quotePrefix="1" applyFill="1" applyAlignment="1"/>
    <xf numFmtId="3" fontId="20" fillId="2" borderId="8" xfId="2" quotePrefix="1" applyFont="1" applyFill="1" applyAlignment="1">
      <alignment horizontal="center"/>
    </xf>
    <xf numFmtId="0" fontId="5" fillId="2" borderId="5" xfId="1" quotePrefix="1" applyNumberFormat="1" applyFont="1" applyFill="1" applyBorder="1"/>
    <xf numFmtId="0" fontId="20" fillId="2" borderId="8" xfId="1" quotePrefix="1" applyNumberFormat="1" applyFont="1" applyFill="1" applyBorder="1" applyAlignment="1">
      <alignment horizontal="center"/>
    </xf>
    <xf numFmtId="0" fontId="5" fillId="2" borderId="5" xfId="1" quotePrefix="1" applyNumberFormat="1" applyFont="1" applyFill="1" applyBorder="1" applyAlignment="1">
      <alignment horizontal="left" indent="1"/>
    </xf>
    <xf numFmtId="165" fontId="3" fillId="0" borderId="90" xfId="0" applyNumberFormat="1" applyFont="1" applyFill="1" applyBorder="1"/>
    <xf numFmtId="165" fontId="3" fillId="0" borderId="91" xfId="0" applyNumberFormat="1" applyFont="1" applyFill="1" applyBorder="1"/>
    <xf numFmtId="165" fontId="3" fillId="0" borderId="92" xfId="0" applyNumberFormat="1" applyFont="1" applyFill="1" applyBorder="1"/>
    <xf numFmtId="165" fontId="5" fillId="0" borderId="10" xfId="5" applyNumberFormat="1" applyFont="1" applyFill="1" applyBorder="1">
      <alignment horizontal="right"/>
    </xf>
    <xf numFmtId="165" fontId="23" fillId="2" borderId="0" xfId="4" quotePrefix="1" applyNumberFormat="1" applyFont="1" applyFill="1" applyBorder="1" applyAlignment="1"/>
    <xf numFmtId="0" fontId="6" fillId="5" borderId="18" xfId="3" quotePrefix="1" applyFont="1">
      <alignment horizontal="center" vertical="center" wrapText="1"/>
    </xf>
    <xf numFmtId="0" fontId="6" fillId="5" borderId="46" xfId="3" quotePrefix="1" applyFont="1" applyBorder="1">
      <alignment horizontal="center" vertical="center" wrapText="1"/>
    </xf>
    <xf numFmtId="4" fontId="23" fillId="0" borderId="3" xfId="12" quotePrefix="1" applyNumberFormat="1" applyFont="1" applyBorder="1"/>
    <xf numFmtId="4" fontId="23" fillId="0" borderId="134" xfId="12" quotePrefix="1" applyNumberFormat="1" applyFont="1" applyBorder="1" applyAlignment="1">
      <alignment horizontal="center"/>
    </xf>
    <xf numFmtId="165" fontId="57" fillId="0" borderId="11" xfId="12" quotePrefix="1" applyNumberFormat="1" applyFont="1" applyBorder="1"/>
    <xf numFmtId="165" fontId="57" fillId="4" borderId="11" xfId="12" quotePrefix="1" applyNumberFormat="1" applyFont="1" applyFill="1" applyBorder="1"/>
    <xf numFmtId="4" fontId="23" fillId="0" borderId="81" xfId="12" quotePrefix="1" applyNumberFormat="1" applyFont="1" applyBorder="1"/>
    <xf numFmtId="4" fontId="23" fillId="0" borderId="135" xfId="12" quotePrefix="1" applyNumberFormat="1" applyFont="1" applyBorder="1" applyAlignment="1">
      <alignment horizontal="center"/>
    </xf>
    <xf numFmtId="0" fontId="56" fillId="2" borderId="0" xfId="0" applyFont="1" applyFill="1"/>
    <xf numFmtId="165" fontId="6" fillId="5" borderId="0" xfId="3" quotePrefix="1" applyNumberFormat="1" applyBorder="1" applyAlignment="1">
      <alignment horizontal="center" vertical="center" wrapText="1"/>
    </xf>
    <xf numFmtId="165" fontId="6" fillId="5" borderId="22" xfId="3" quotePrefix="1" applyNumberFormat="1" applyBorder="1" applyAlignment="1">
      <alignment horizontal="center" vertical="center" wrapText="1"/>
    </xf>
    <xf numFmtId="165" fontId="6" fillId="5" borderId="38" xfId="3" quotePrefix="1" applyNumberFormat="1" applyBorder="1" applyAlignment="1">
      <alignment horizontal="center" vertical="center" wrapText="1"/>
    </xf>
    <xf numFmtId="165" fontId="6" fillId="5" borderId="15" xfId="3" quotePrefix="1" applyNumberFormat="1" applyBorder="1" applyAlignment="1">
      <alignment horizontal="center" vertical="center" wrapText="1"/>
    </xf>
    <xf numFmtId="165" fontId="6" fillId="5" borderId="39" xfId="3" quotePrefix="1" applyNumberFormat="1" applyBorder="1" applyAlignment="1">
      <alignment horizontal="center" vertical="center" wrapText="1"/>
    </xf>
    <xf numFmtId="165" fontId="6" fillId="2" borderId="0" xfId="0" applyNumberFormat="1" applyFont="1" applyFill="1" applyBorder="1" applyAlignment="1">
      <alignment horizontal="center" vertical="center" wrapText="1"/>
    </xf>
    <xf numFmtId="165" fontId="0" fillId="2" borderId="0" xfId="0" applyNumberFormat="1" applyFill="1" applyBorder="1" applyAlignment="1">
      <alignment horizontal="center" vertical="center" wrapText="1"/>
    </xf>
    <xf numFmtId="165" fontId="14" fillId="3" borderId="16" xfId="0" quotePrefix="1" applyNumberFormat="1" applyFont="1" applyFill="1" applyBorder="1" applyAlignment="1">
      <alignment horizontal="center" vertical="center" wrapText="1"/>
    </xf>
    <xf numFmtId="165" fontId="14" fillId="3" borderId="15" xfId="0" applyNumberFormat="1" applyFont="1" applyFill="1" applyBorder="1" applyAlignment="1">
      <alignment horizontal="center" vertical="center" wrapText="1"/>
    </xf>
    <xf numFmtId="165" fontId="14" fillId="3" borderId="17" xfId="0" applyNumberFormat="1" applyFont="1" applyFill="1" applyBorder="1" applyAlignment="1">
      <alignment horizontal="center" vertical="center" wrapText="1"/>
    </xf>
    <xf numFmtId="165" fontId="6" fillId="5" borderId="42" xfId="3" quotePrefix="1" applyNumberFormat="1" applyBorder="1" applyAlignment="1">
      <alignment horizontal="center" vertical="center" wrapText="1"/>
    </xf>
    <xf numFmtId="165" fontId="6" fillId="5" borderId="43" xfId="3" quotePrefix="1" applyNumberFormat="1" applyBorder="1" applyAlignment="1">
      <alignment horizontal="center" vertical="center" wrapText="1"/>
    </xf>
    <xf numFmtId="165" fontId="6" fillId="5" borderId="44" xfId="3" quotePrefix="1" applyNumberFormat="1" applyBorder="1" applyAlignment="1">
      <alignment horizontal="center" vertical="center" wrapText="1"/>
    </xf>
    <xf numFmtId="165" fontId="9" fillId="3" borderId="100" xfId="0" quotePrefix="1" applyNumberFormat="1" applyFont="1" applyFill="1" applyBorder="1" applyAlignment="1">
      <alignment horizontal="center" vertical="center" wrapText="1"/>
    </xf>
    <xf numFmtId="165" fontId="9" fillId="3" borderId="71" xfId="0" applyNumberFormat="1" applyFont="1" applyFill="1" applyBorder="1" applyAlignment="1">
      <alignment horizontal="center" vertical="center" wrapText="1"/>
    </xf>
    <xf numFmtId="165" fontId="12" fillId="3" borderId="101" xfId="0" quotePrefix="1" applyNumberFormat="1" applyFont="1" applyFill="1" applyBorder="1" applyAlignment="1">
      <alignment horizontal="center" vertical="center" wrapText="1"/>
    </xf>
    <xf numFmtId="165" fontId="12" fillId="3" borderId="104" xfId="0" applyNumberFormat="1" applyFont="1" applyFill="1" applyBorder="1" applyAlignment="1">
      <alignment horizontal="center" vertical="center" wrapText="1"/>
    </xf>
    <xf numFmtId="165" fontId="5" fillId="0" borderId="35" xfId="4" quotePrefix="1" applyNumberFormat="1" applyFont="1" applyBorder="1" applyAlignment="1">
      <alignment horizontal="left"/>
    </xf>
    <xf numFmtId="165" fontId="40" fillId="0" borderId="110" xfId="0" applyNumberFormat="1" applyFont="1" applyFill="1" applyBorder="1" applyAlignment="1">
      <alignment horizontal="left"/>
    </xf>
    <xf numFmtId="165" fontId="10" fillId="0" borderId="112" xfId="4" quotePrefix="1" applyNumberFormat="1" applyFont="1" applyBorder="1" applyAlignment="1">
      <alignment horizontal="left"/>
    </xf>
    <xf numFmtId="165" fontId="10" fillId="0" borderId="124" xfId="4" quotePrefix="1" applyNumberFormat="1" applyFont="1" applyFill="1" applyBorder="1" applyAlignment="1">
      <alignment horizontal="left"/>
    </xf>
    <xf numFmtId="165" fontId="5" fillId="0" borderId="35" xfId="4" quotePrefix="1" applyNumberFormat="1" applyFont="1" applyBorder="1" applyAlignment="1">
      <alignment horizontal="left" indent="2"/>
    </xf>
    <xf numFmtId="165" fontId="40" fillId="0" borderId="110" xfId="0" applyNumberFormat="1" applyFont="1" applyFill="1" applyBorder="1" applyAlignment="1">
      <alignment horizontal="left" indent="2"/>
    </xf>
    <xf numFmtId="165" fontId="10" fillId="0" borderId="35" xfId="4" quotePrefix="1" applyNumberFormat="1" applyFont="1" applyBorder="1" applyAlignment="1">
      <alignment horizontal="left"/>
    </xf>
    <xf numFmtId="165" fontId="10" fillId="0" borderId="110" xfId="4" quotePrefix="1" applyNumberFormat="1" applyFont="1" applyBorder="1" applyAlignment="1">
      <alignment horizontal="left"/>
    </xf>
    <xf numFmtId="165" fontId="10" fillId="0" borderId="27" xfId="4" quotePrefix="1" applyNumberFormat="1" applyFont="1" applyBorder="1" applyAlignment="1">
      <alignment horizontal="left"/>
    </xf>
    <xf numFmtId="165" fontId="5" fillId="0" borderId="35" xfId="4" quotePrefix="1" applyNumberFormat="1" applyFont="1" applyBorder="1" applyAlignment="1">
      <alignment wrapText="1"/>
    </xf>
    <xf numFmtId="165" fontId="40" fillId="0" borderId="110" xfId="0" applyNumberFormat="1" applyFont="1" applyFill="1" applyBorder="1" applyAlignment="1">
      <alignment wrapText="1"/>
    </xf>
    <xf numFmtId="165" fontId="9" fillId="3" borderId="98" xfId="0" quotePrefix="1" applyNumberFormat="1" applyFont="1" applyFill="1" applyBorder="1" applyAlignment="1">
      <alignment horizontal="center" vertical="center" wrapText="1"/>
    </xf>
    <xf numFmtId="165" fontId="9" fillId="3" borderId="102" xfId="0" applyNumberFormat="1" applyFont="1" applyFill="1" applyBorder="1" applyAlignment="1">
      <alignment horizontal="center" vertical="center" wrapText="1"/>
    </xf>
    <xf numFmtId="165" fontId="10" fillId="0" borderId="110" xfId="4" quotePrefix="1" applyNumberFormat="1" applyFont="1" applyFill="1" applyBorder="1" applyAlignment="1">
      <alignment horizontal="left"/>
    </xf>
    <xf numFmtId="165" fontId="10" fillId="0" borderId="55" xfId="4" quotePrefix="1" applyNumberFormat="1" applyFont="1" applyBorder="1" applyAlignment="1"/>
    <xf numFmtId="165" fontId="40" fillId="0" borderId="123" xfId="0" applyNumberFormat="1" applyFont="1" applyBorder="1" applyAlignment="1"/>
    <xf numFmtId="165" fontId="9" fillId="3" borderId="99" xfId="0" quotePrefix="1" applyNumberFormat="1" applyFont="1" applyFill="1" applyBorder="1" applyAlignment="1">
      <alignment horizontal="center" vertical="center" wrapText="1"/>
    </xf>
    <xf numFmtId="165" fontId="9" fillId="3" borderId="100" xfId="0" applyNumberFormat="1" applyFont="1" applyFill="1" applyBorder="1" applyAlignment="1">
      <alignment horizontal="center" vertical="center" wrapText="1"/>
    </xf>
    <xf numFmtId="165" fontId="12" fillId="3" borderId="100" xfId="0" quotePrefix="1" applyNumberFormat="1" applyFont="1" applyFill="1" applyBorder="1" applyAlignment="1">
      <alignment horizontal="center" vertical="center" wrapText="1"/>
    </xf>
    <xf numFmtId="165" fontId="12" fillId="3" borderId="71" xfId="0" applyNumberFormat="1" applyFont="1" applyFill="1" applyBorder="1" applyAlignment="1">
      <alignment horizontal="center" vertical="center" wrapText="1"/>
    </xf>
    <xf numFmtId="165" fontId="5" fillId="0" borderId="35" xfId="4" quotePrefix="1" applyNumberFormat="1" applyFont="1" applyBorder="1" applyAlignment="1"/>
    <xf numFmtId="165" fontId="40" fillId="0" borderId="110" xfId="0" applyNumberFormat="1" applyFont="1" applyBorder="1" applyAlignment="1"/>
    <xf numFmtId="0" fontId="23" fillId="0" borderId="82" xfId="0" quotePrefix="1" applyFont="1" applyFill="1" applyBorder="1" applyAlignment="1">
      <alignment horizontal="center" vertical="center"/>
    </xf>
    <xf numFmtId="0" fontId="23" fillId="0" borderId="47" xfId="0" applyFont="1" applyFill="1" applyBorder="1" applyAlignment="1">
      <alignment horizontal="center" vertical="center"/>
    </xf>
    <xf numFmtId="0" fontId="23" fillId="0" borderId="117" xfId="0" applyFont="1" applyFill="1" applyBorder="1" applyAlignment="1">
      <alignment horizontal="center" vertical="center"/>
    </xf>
    <xf numFmtId="0" fontId="23" fillId="0" borderId="118" xfId="0" quotePrefix="1" applyFont="1" applyBorder="1" applyAlignment="1">
      <alignment horizontal="center" vertical="center"/>
    </xf>
    <xf numFmtId="0" fontId="23" fillId="0" borderId="47" xfId="0" applyFont="1" applyBorder="1" applyAlignment="1">
      <alignment horizontal="center" vertical="center"/>
    </xf>
    <xf numFmtId="0" fontId="23" fillId="0" borderId="119" xfId="0" applyFont="1" applyBorder="1" applyAlignment="1">
      <alignment horizontal="center" vertical="center"/>
    </xf>
    <xf numFmtId="0" fontId="6" fillId="5" borderId="86" xfId="3" quotePrefix="1" applyBorder="1" applyAlignment="1">
      <alignment horizontal="center" vertical="center" wrapText="1"/>
    </xf>
    <xf numFmtId="0" fontId="6" fillId="5" borderId="120" xfId="3" quotePrefix="1" applyBorder="1" applyAlignment="1">
      <alignment horizontal="center" vertical="center" wrapText="1"/>
    </xf>
    <xf numFmtId="0" fontId="6" fillId="5" borderId="16" xfId="3" quotePrefix="1" applyBorder="1" applyAlignment="1">
      <alignment horizontal="center" vertical="center" wrapText="1"/>
    </xf>
    <xf numFmtId="0" fontId="6" fillId="5" borderId="15" xfId="3" quotePrefix="1" applyBorder="1" applyAlignment="1">
      <alignment horizontal="center" vertical="center" wrapText="1"/>
    </xf>
    <xf numFmtId="0" fontId="6" fillId="5" borderId="17" xfId="3" quotePrefix="1" applyBorder="1" applyAlignment="1">
      <alignment horizontal="center" vertical="center" wrapText="1"/>
    </xf>
    <xf numFmtId="0" fontId="12" fillId="5" borderId="71" xfId="3" quotePrefix="1" applyFont="1" applyBorder="1" applyAlignment="1">
      <alignment horizontal="center" vertical="center" wrapText="1"/>
    </xf>
    <xf numFmtId="0" fontId="40" fillId="0" borderId="71" xfId="0" applyFont="1" applyBorder="1" applyAlignment="1">
      <alignment wrapText="1"/>
    </xf>
    <xf numFmtId="0" fontId="6" fillId="5" borderId="71" xfId="3" quotePrefix="1" applyBorder="1" applyAlignment="1">
      <alignment horizontal="center" vertical="center" wrapText="1"/>
    </xf>
    <xf numFmtId="0" fontId="0" fillId="0" borderId="71" xfId="0" applyBorder="1" applyAlignment="1">
      <alignment wrapText="1"/>
    </xf>
    <xf numFmtId="165" fontId="8" fillId="2" borderId="0" xfId="4" quotePrefix="1" applyNumberFormat="1" applyFont="1" applyFill="1" applyBorder="1" applyAlignment="1">
      <alignment horizontal="left"/>
    </xf>
    <xf numFmtId="165" fontId="6" fillId="5" borderId="82" xfId="3" quotePrefix="1" applyNumberFormat="1" applyBorder="1" applyAlignment="1">
      <alignment horizontal="center" vertical="center" wrapText="1"/>
    </xf>
    <xf numFmtId="165" fontId="6" fillId="5" borderId="83" xfId="3" quotePrefix="1" applyNumberFormat="1" applyBorder="1" applyAlignment="1">
      <alignment horizontal="center" vertical="center" wrapText="1"/>
    </xf>
    <xf numFmtId="165" fontId="6" fillId="5" borderId="70" xfId="3" quotePrefix="1" applyNumberFormat="1" applyBorder="1" applyAlignment="1">
      <alignment horizontal="center" vertical="center" wrapText="1"/>
    </xf>
    <xf numFmtId="165" fontId="6" fillId="5" borderId="86" xfId="3" quotePrefix="1" applyNumberFormat="1" applyBorder="1" applyAlignment="1">
      <alignment horizontal="center" vertical="center" wrapText="1"/>
    </xf>
    <xf numFmtId="165" fontId="6" fillId="5" borderId="87" xfId="3" quotePrefix="1" applyNumberFormat="1" applyBorder="1" applyAlignment="1">
      <alignment horizontal="center" vertical="center" wrapText="1"/>
    </xf>
    <xf numFmtId="165" fontId="6" fillId="5" borderId="88" xfId="3" quotePrefix="1" applyNumberFormat="1" applyBorder="1" applyAlignment="1">
      <alignment horizontal="center" vertical="center" wrapText="1"/>
    </xf>
    <xf numFmtId="165" fontId="6" fillId="5" borderId="84" xfId="3" quotePrefix="1" applyNumberFormat="1" applyBorder="1" applyAlignment="1">
      <alignment horizontal="center" vertical="center" wrapText="1"/>
    </xf>
    <xf numFmtId="165" fontId="0" fillId="0" borderId="85" xfId="0" applyNumberFormat="1" applyBorder="1" applyAlignment="1">
      <alignment horizontal="center" vertical="center" wrapText="1"/>
    </xf>
  </cellXfs>
  <cellStyles count="13">
    <cellStyle name="Allignment_01" xfId="12" xr:uid="{559862FE-A9AD-428F-A891-01A8D21A9F95}"/>
    <cellStyle name="Bold" xfId="6" xr:uid="{00000000-0005-0000-0000-000000000000}"/>
    <cellStyle name="Cells" xfId="4" xr:uid="{00000000-0005-0000-0000-000001000000}"/>
    <cellStyle name="Colour_01" xfId="8" xr:uid="{00000000-0005-0000-0000-000002000000}"/>
    <cellStyle name="Comma" xfId="1" builtinId="3"/>
    <cellStyle name="Form_2" xfId="10" xr:uid="{00000000-0005-0000-0000-000004000000}"/>
    <cellStyle name="Hyperlink" xfId="9" builtinId="8"/>
    <cellStyle name="Normal" xfId="0" builtinId="0"/>
    <cellStyle name="Normalny 13" xfId="11" xr:uid="{00000000-0005-0000-0000-000007000000}"/>
    <cellStyle name="Numbers" xfId="2" xr:uid="{00000000-0005-0000-0000-000008000000}"/>
    <cellStyle name="Placeholder" xfId="7" xr:uid="{00000000-0005-0000-0000-000009000000}"/>
    <cellStyle name="Subtotals" xfId="5" xr:uid="{00000000-0005-0000-0000-00000A000000}"/>
    <cellStyle name="Titles" xfId="3" xr:uid="{00000000-0005-0000-0000-00000B000000}"/>
  </cellStyles>
  <dxfs count="2">
    <dxf>
      <font>
        <color theme="1" tint="0.499984740745262"/>
      </font>
      <fill>
        <patternFill>
          <bgColor theme="1" tint="0.499984740745262"/>
        </patternFill>
      </fill>
    </dxf>
    <dxf>
      <font>
        <color theme="1" tint="0.499984740745262"/>
      </font>
      <fill>
        <patternFill>
          <bgColor theme="1" tint="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11"/>
  <sheetViews>
    <sheetView tabSelected="1" workbookViewId="0"/>
  </sheetViews>
  <sheetFormatPr defaultColWidth="8.88671875" defaultRowHeight="13.8" x14ac:dyDescent="0.25"/>
  <cols>
    <col min="1" max="1" width="8.88671875" style="259"/>
    <col min="2" max="2" width="42.33203125" style="260" bestFit="1" customWidth="1"/>
    <col min="3" max="16384" width="8.88671875" style="2"/>
  </cols>
  <sheetData>
    <row r="1" spans="1:2" x14ac:dyDescent="0.25">
      <c r="A1" s="18" t="s">
        <v>503</v>
      </c>
    </row>
    <row r="2" spans="1:2" x14ac:dyDescent="0.25">
      <c r="A2" s="18" t="s">
        <v>145</v>
      </c>
      <c r="B2" s="261" t="s">
        <v>146</v>
      </c>
    </row>
    <row r="3" spans="1:2" x14ac:dyDescent="0.25">
      <c r="A3" s="18" t="s">
        <v>148</v>
      </c>
      <c r="B3" s="261" t="s">
        <v>147</v>
      </c>
    </row>
    <row r="4" spans="1:2" x14ac:dyDescent="0.25">
      <c r="A4" s="18" t="s">
        <v>496</v>
      </c>
      <c r="B4" s="261" t="s">
        <v>270</v>
      </c>
    </row>
    <row r="5" spans="1:2" x14ac:dyDescent="0.25">
      <c r="A5" s="18" t="s">
        <v>497</v>
      </c>
      <c r="B5" s="261" t="s">
        <v>452</v>
      </c>
    </row>
    <row r="6" spans="1:2" x14ac:dyDescent="0.25">
      <c r="A6" s="18" t="s">
        <v>498</v>
      </c>
      <c r="B6" s="261" t="s">
        <v>469</v>
      </c>
    </row>
    <row r="7" spans="1:2" x14ac:dyDescent="0.25">
      <c r="A7" s="18" t="s">
        <v>499</v>
      </c>
      <c r="B7" s="261" t="s">
        <v>495</v>
      </c>
    </row>
    <row r="8" spans="1:2" x14ac:dyDescent="0.25">
      <c r="A8" s="18" t="s">
        <v>551</v>
      </c>
      <c r="B8" s="261" t="s">
        <v>552</v>
      </c>
    </row>
    <row r="9" spans="1:2" x14ac:dyDescent="0.25">
      <c r="A9" s="18" t="s">
        <v>500</v>
      </c>
      <c r="B9" s="261" t="s">
        <v>333</v>
      </c>
    </row>
    <row r="10" spans="1:2" x14ac:dyDescent="0.25">
      <c r="A10" s="18" t="s">
        <v>501</v>
      </c>
      <c r="B10" s="261" t="s">
        <v>365</v>
      </c>
    </row>
    <row r="11" spans="1:2" x14ac:dyDescent="0.25">
      <c r="A11" s="18" t="s">
        <v>502</v>
      </c>
      <c r="B11" s="261" t="s">
        <v>428</v>
      </c>
    </row>
  </sheetData>
  <sheetProtection algorithmName="SHA-512" hashValue="0jHegcDFmENZ9dZcW6JRBVDAxC8kkmGF6XlgLLWpdP/WhJ9o89qWG4gLuNA7ZRVIo05ekp0iXF6bS/gUX0FU3w==" saltValue="LbOugqRfduZsgP5A2KWvQw==" spinCount="100000" sheet="1" objects="1" scenarios="1"/>
  <hyperlinks>
    <hyperlink ref="B2" location="S.02.01!A1" display="Solvency II balance sheet" xr:uid="{00000000-0004-0000-0000-000000000000}"/>
    <hyperlink ref="B3" location="S.05.01!A1" display="Premiums, claims and expenses by line of business" xr:uid="{00000000-0004-0000-0000-000001000000}"/>
    <hyperlink ref="B4" location="S.05.02!A1" display="Premiums, claims and expenses by country" xr:uid="{00000000-0004-0000-0000-000002000000}"/>
    <hyperlink ref="B5" location="S.12.01!A1" display="Life and Health SLT Technical Provisions" xr:uid="{00000000-0004-0000-0000-000003000000}"/>
    <hyperlink ref="B6" location="S.17.01!A1" display="Non - life Technical Provisions" xr:uid="{00000000-0004-0000-0000-000004000000}"/>
    <hyperlink ref="B7" location="S.19.01!A1" display="Non-life insurance claims" xr:uid="{00000000-0004-0000-0000-000005000000}"/>
    <hyperlink ref="B9" location="S.23.01!A1" display="Own funds" xr:uid="{00000000-0004-0000-0000-000006000000}"/>
    <hyperlink ref="B10" location="S.25.01!A1" display="Solvency capital requirement" xr:uid="{00000000-0004-0000-0000-000007000000}"/>
    <hyperlink ref="B11" location="S.28.01!A1" display="Minimum capital requirement" xr:uid="{00000000-0004-0000-0000-000008000000}"/>
    <hyperlink ref="B8" location="S.22.01!A1" display="Impact of long term guarantees measures and transitionals" xr:uid="{99F14558-D32E-4AF7-A413-C52132330309}"/>
  </hyperlinks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:G48"/>
  <sheetViews>
    <sheetView zoomScale="80" zoomScaleNormal="80" workbookViewId="0"/>
  </sheetViews>
  <sheetFormatPr defaultColWidth="8.88671875" defaultRowHeight="13.2" x14ac:dyDescent="0.25"/>
  <cols>
    <col min="1" max="1" width="62.6640625" style="2" customWidth="1"/>
    <col min="2" max="2" width="25.6640625" style="2" customWidth="1"/>
    <col min="3" max="3" width="15.6640625" style="2" customWidth="1"/>
    <col min="4" max="4" width="0" style="2" hidden="1" customWidth="1"/>
    <col min="5" max="5" width="24.109375" style="2" customWidth="1"/>
    <col min="6" max="6" width="0" style="2" hidden="1" customWidth="1"/>
    <col min="7" max="7" width="40.6640625" style="2" customWidth="1"/>
    <col min="8" max="16384" width="8.88671875" style="2"/>
  </cols>
  <sheetData>
    <row r="1" spans="1:7" ht="13.8" x14ac:dyDescent="0.25">
      <c r="A1" s="18" t="s">
        <v>365</v>
      </c>
    </row>
    <row r="2" spans="1:7" ht="14.4" x14ac:dyDescent="0.3">
      <c r="A2" s="258" t="s">
        <v>144</v>
      </c>
    </row>
    <row r="4" spans="1:7" ht="20.399999999999999" x14ac:dyDescent="0.25">
      <c r="A4" s="202"/>
      <c r="B4" s="202"/>
      <c r="C4" s="178" t="s">
        <v>334</v>
      </c>
      <c r="D4" s="178" t="s">
        <v>335</v>
      </c>
      <c r="E4" s="178" t="str">
        <f>D4</f>
        <v>USP</v>
      </c>
      <c r="F4" s="178" t="s">
        <v>336</v>
      </c>
      <c r="G4" s="178" t="str">
        <f>F4</f>
        <v>Simplifications</v>
      </c>
    </row>
    <row r="5" spans="1:7" x14ac:dyDescent="0.25">
      <c r="A5" s="203"/>
      <c r="B5" s="203"/>
      <c r="C5" s="179" t="s">
        <v>177</v>
      </c>
      <c r="D5" s="179" t="s">
        <v>175</v>
      </c>
      <c r="E5" s="179" t="str">
        <f>D5</f>
        <v>C0090</v>
      </c>
      <c r="F5" s="179" t="s">
        <v>178</v>
      </c>
      <c r="G5" s="179" t="str">
        <f>F5</f>
        <v>C0120</v>
      </c>
    </row>
    <row r="6" spans="1:7" x14ac:dyDescent="0.25">
      <c r="A6" s="371" t="s">
        <v>337</v>
      </c>
      <c r="B6" s="372" t="s">
        <v>257</v>
      </c>
      <c r="C6" s="180">
        <v>843071618.80437303</v>
      </c>
      <c r="D6" s="373"/>
      <c r="E6" s="374"/>
      <c r="F6" s="375"/>
      <c r="G6" s="376" t="str">
        <f>IFERROR(VLOOKUP(CONCATENATE("S2_SK_SCR-B2A00_SIM1",F6),TRANSLATIONS,2,FALSE),"")</f>
        <v/>
      </c>
    </row>
    <row r="7" spans="1:7" x14ac:dyDescent="0.25">
      <c r="A7" s="377" t="s">
        <v>338</v>
      </c>
      <c r="B7" s="181" t="s">
        <v>339</v>
      </c>
      <c r="C7" s="182">
        <v>102368294.10455459</v>
      </c>
      <c r="D7" s="373"/>
      <c r="E7" s="374"/>
      <c r="F7" s="378"/>
      <c r="G7" s="374"/>
    </row>
    <row r="8" spans="1:7" x14ac:dyDescent="0.25">
      <c r="A8" s="377" t="s">
        <v>340</v>
      </c>
      <c r="B8" s="181" t="s">
        <v>341</v>
      </c>
      <c r="C8" s="182">
        <v>1197806.2414289999</v>
      </c>
      <c r="D8" s="379"/>
      <c r="E8" s="380" t="str">
        <f>IFERROR(VLOOKUP(CONCATENATE("S2_SK_SCR-B2A00_USP3",D8),TRANSLATIONS,2,FALSE),"")</f>
        <v/>
      </c>
      <c r="F8" s="379"/>
      <c r="G8" s="380" t="str">
        <f>IFERROR(VLOOKUP(CONCATENATE("S2_SK_SCR-B2A00_SIM3",F8),TRANSLATIONS,2,FALSE),"")</f>
        <v/>
      </c>
    </row>
    <row r="9" spans="1:7" x14ac:dyDescent="0.25">
      <c r="A9" s="377" t="s">
        <v>342</v>
      </c>
      <c r="B9" s="181" t="s">
        <v>343</v>
      </c>
      <c r="C9" s="182">
        <v>989658814.97246742</v>
      </c>
      <c r="D9" s="379"/>
      <c r="E9" s="380" t="str">
        <f>IFERROR(VLOOKUP(CONCATENATE("S2_SK_SCR-B2A00_USP4",D9),TRANSLATIONS,2,FALSE),"")</f>
        <v/>
      </c>
      <c r="F9" s="379"/>
      <c r="G9" s="380" t="str">
        <f>IFERROR(VLOOKUP(CONCATENATE("S2_SK_SCR-B2A00_SIM4",F9),TRANSLATIONS,2,FALSE),"")</f>
        <v/>
      </c>
    </row>
    <row r="10" spans="1:7" x14ac:dyDescent="0.25">
      <c r="A10" s="377" t="s">
        <v>344</v>
      </c>
      <c r="B10" s="181" t="s">
        <v>345</v>
      </c>
      <c r="C10" s="182">
        <v>1468234963.8414772</v>
      </c>
      <c r="D10" s="379"/>
      <c r="E10" s="376" t="str">
        <f>IFERROR(VLOOKUP(CONCATENATE("S2_SK_SCR-B2A00_USP5",D10),TRANSLATIONS,2,FALSE),"")</f>
        <v/>
      </c>
      <c r="F10" s="379"/>
      <c r="G10" s="376" t="str">
        <f>IFERROR(VLOOKUP(CONCATENATE("S2_SK_SCR-B2A00_SIM5",F10),TRANSLATIONS,2,FALSE),"")</f>
        <v/>
      </c>
    </row>
    <row r="11" spans="1:7" x14ac:dyDescent="0.25">
      <c r="A11" s="377" t="s">
        <v>346</v>
      </c>
      <c r="B11" s="183" t="s">
        <v>347</v>
      </c>
      <c r="C11" s="182">
        <v>-1137871936.2574553</v>
      </c>
      <c r="D11" s="373"/>
      <c r="E11" s="374"/>
      <c r="F11" s="381"/>
      <c r="G11" s="374"/>
    </row>
    <row r="12" spans="1:7" x14ac:dyDescent="0.25">
      <c r="A12" s="382" t="s">
        <v>348</v>
      </c>
      <c r="B12" s="383" t="s">
        <v>349</v>
      </c>
      <c r="C12" s="184"/>
      <c r="D12" s="373"/>
      <c r="E12" s="384"/>
      <c r="F12" s="385"/>
      <c r="G12" s="384"/>
    </row>
    <row r="13" spans="1:7" x14ac:dyDescent="0.25">
      <c r="A13" s="185" t="s">
        <v>350</v>
      </c>
      <c r="B13" s="186" t="s">
        <v>351</v>
      </c>
      <c r="C13" s="187">
        <v>2266659561.7068458</v>
      </c>
      <c r="D13" s="386"/>
      <c r="E13" s="386"/>
      <c r="F13" s="387"/>
      <c r="G13" s="387"/>
    </row>
    <row r="14" spans="1:7" ht="14.4" x14ac:dyDescent="0.3">
      <c r="A14" s="204"/>
      <c r="B14" s="204"/>
      <c r="C14" s="205"/>
      <c r="D14" s="451"/>
      <c r="E14" s="207"/>
      <c r="F14" s="1"/>
      <c r="G14" s="1"/>
    </row>
    <row r="15" spans="1:7" ht="14.4" x14ac:dyDescent="0.3">
      <c r="A15" s="206" t="s">
        <v>352</v>
      </c>
      <c r="B15" s="204"/>
      <c r="C15" s="205"/>
      <c r="D15"/>
      <c r="E15" s="1"/>
      <c r="F15" s="1"/>
      <c r="G15" s="1"/>
    </row>
    <row r="16" spans="1:7" ht="14.4" x14ac:dyDescent="0.3">
      <c r="A16" s="452"/>
      <c r="B16" s="450"/>
      <c r="C16" s="388" t="s">
        <v>176</v>
      </c>
      <c r="D16"/>
      <c r="E16" s="1"/>
      <c r="F16" s="1"/>
      <c r="G16" s="1"/>
    </row>
    <row r="17" spans="1:7" ht="14.4" x14ac:dyDescent="0.3">
      <c r="A17" s="188" t="s">
        <v>353</v>
      </c>
      <c r="B17" s="189" t="s">
        <v>354</v>
      </c>
      <c r="C17" s="190">
        <v>255759909.89969814</v>
      </c>
      <c r="D17"/>
      <c r="E17" s="1"/>
      <c r="F17" s="1"/>
      <c r="G17" s="1"/>
    </row>
    <row r="18" spans="1:7" ht="14.4" x14ac:dyDescent="0.3">
      <c r="A18" s="191" t="s">
        <v>355</v>
      </c>
      <c r="B18" s="183" t="s">
        <v>356</v>
      </c>
      <c r="C18" s="192"/>
      <c r="D18"/>
      <c r="E18" s="1"/>
      <c r="F18" s="1"/>
      <c r="G18" s="1"/>
    </row>
    <row r="19" spans="1:7" ht="14.4" x14ac:dyDescent="0.3">
      <c r="A19" s="191" t="s">
        <v>357</v>
      </c>
      <c r="B19" s="183" t="s">
        <v>358</v>
      </c>
      <c r="C19" s="192">
        <v>-519565276.38477868</v>
      </c>
      <c r="D19"/>
      <c r="E19" s="1"/>
      <c r="F19" s="1"/>
      <c r="G19" s="1"/>
    </row>
    <row r="20" spans="1:7" ht="14.4" x14ac:dyDescent="0.3">
      <c r="A20" s="191" t="s">
        <v>359</v>
      </c>
      <c r="B20" s="183" t="s">
        <v>360</v>
      </c>
      <c r="C20" s="192"/>
      <c r="D20"/>
      <c r="E20" s="1"/>
      <c r="F20" s="1"/>
      <c r="G20" s="1"/>
    </row>
    <row r="21" spans="1:7" ht="14.4" x14ac:dyDescent="0.3">
      <c r="A21" s="193" t="s">
        <v>361</v>
      </c>
      <c r="B21" s="181" t="s">
        <v>362</v>
      </c>
      <c r="C21" s="194">
        <v>2002854195.2217653</v>
      </c>
      <c r="D21"/>
      <c r="E21" s="1"/>
      <c r="F21" s="1"/>
      <c r="G21" s="1"/>
    </row>
    <row r="22" spans="1:7" ht="14.4" x14ac:dyDescent="0.3">
      <c r="A22" s="195" t="s">
        <v>363</v>
      </c>
      <c r="B22" s="186" t="s">
        <v>364</v>
      </c>
      <c r="C22" s="187"/>
      <c r="D22"/>
      <c r="E22" s="1"/>
      <c r="F22" s="1"/>
      <c r="G22" s="1"/>
    </row>
    <row r="23" spans="1:7" ht="14.4" x14ac:dyDescent="0.3">
      <c r="A23" s="196" t="s">
        <v>365</v>
      </c>
      <c r="B23" s="197" t="s">
        <v>366</v>
      </c>
      <c r="C23" s="198">
        <v>2002854195.2217653</v>
      </c>
      <c r="D23"/>
      <c r="E23" s="1"/>
      <c r="F23" s="1"/>
      <c r="G23" s="1"/>
    </row>
    <row r="24" spans="1:7" ht="14.4" x14ac:dyDescent="0.3">
      <c r="A24" s="195" t="s">
        <v>367</v>
      </c>
      <c r="B24" s="453"/>
      <c r="C24" s="199"/>
      <c r="D24"/>
      <c r="E24" s="1"/>
      <c r="F24" s="1"/>
      <c r="G24" s="1"/>
    </row>
    <row r="25" spans="1:7" ht="14.4" x14ac:dyDescent="0.3">
      <c r="A25" s="200" t="s">
        <v>368</v>
      </c>
      <c r="B25" s="183" t="s">
        <v>369</v>
      </c>
      <c r="C25" s="201"/>
      <c r="D25"/>
      <c r="E25" s="1"/>
      <c r="F25" s="1"/>
      <c r="G25" s="1"/>
    </row>
    <row r="26" spans="1:7" ht="14.4" x14ac:dyDescent="0.3">
      <c r="A26" s="191" t="s">
        <v>370</v>
      </c>
      <c r="B26" s="183" t="s">
        <v>371</v>
      </c>
      <c r="C26" s="201"/>
      <c r="D26"/>
      <c r="E26" s="1"/>
      <c r="F26" s="1"/>
      <c r="G26" s="1"/>
    </row>
    <row r="27" spans="1:7" ht="14.4" x14ac:dyDescent="0.3">
      <c r="A27" s="191" t="s">
        <v>372</v>
      </c>
      <c r="B27" s="183" t="s">
        <v>373</v>
      </c>
      <c r="C27" s="201"/>
      <c r="D27"/>
      <c r="E27" s="1"/>
      <c r="F27" s="1"/>
      <c r="G27" s="1"/>
    </row>
    <row r="28" spans="1:7" ht="14.4" x14ac:dyDescent="0.3">
      <c r="A28" s="191" t="s">
        <v>374</v>
      </c>
      <c r="B28" s="183" t="s">
        <v>375</v>
      </c>
      <c r="C28" s="201"/>
      <c r="D28"/>
      <c r="E28" s="1"/>
      <c r="F28" s="1"/>
      <c r="G28" s="1"/>
    </row>
    <row r="29" spans="1:7" ht="14.4" x14ac:dyDescent="0.3">
      <c r="A29" s="191" t="s">
        <v>376</v>
      </c>
      <c r="B29" s="183" t="s">
        <v>377</v>
      </c>
      <c r="C29" s="201"/>
      <c r="D29"/>
      <c r="E29" s="1"/>
      <c r="F29" s="1"/>
      <c r="G29" s="1"/>
    </row>
    <row r="30" spans="1:7" ht="14.4" x14ac:dyDescent="0.3">
      <c r="A30" s="457"/>
      <c r="B30" s="458"/>
      <c r="C30" s="459"/>
      <c r="D30" s="454"/>
      <c r="E30" s="456"/>
      <c r="F30" s="456"/>
      <c r="G30" s="456"/>
    </row>
    <row r="31" spans="1:7" ht="14.4" x14ac:dyDescent="0.3">
      <c r="A31" s="206" t="s">
        <v>513</v>
      </c>
      <c r="B31" s="420"/>
      <c r="C31" s="423"/>
      <c r="D31"/>
      <c r="E31" s="1"/>
      <c r="F31" s="1"/>
      <c r="G31" s="1"/>
    </row>
    <row r="32" spans="1:7" ht="14.4" x14ac:dyDescent="0.3">
      <c r="A32" s="408"/>
      <c r="B32" s="421"/>
      <c r="C32" s="417" t="s">
        <v>514</v>
      </c>
      <c r="D32"/>
      <c r="E32" s="408"/>
      <c r="F32" s="1"/>
      <c r="G32" s="1"/>
    </row>
    <row r="33" spans="1:7" ht="14.4" x14ac:dyDescent="0.3">
      <c r="A33" s="421"/>
      <c r="B33" s="422"/>
      <c r="C33" s="418" t="s">
        <v>515</v>
      </c>
      <c r="D33"/>
      <c r="E33" s="421"/>
      <c r="F33" s="1"/>
      <c r="G33" s="1"/>
    </row>
    <row r="34" spans="1:7" ht="14.4" x14ac:dyDescent="0.3">
      <c r="A34" s="460" t="s">
        <v>548</v>
      </c>
      <c r="B34" s="461" t="s">
        <v>516</v>
      </c>
      <c r="C34" s="419"/>
      <c r="D34" s="455"/>
      <c r="E34" s="1"/>
      <c r="F34" s="1"/>
      <c r="G34" s="1"/>
    </row>
    <row r="35" spans="1:7" ht="14.4" x14ac:dyDescent="0.3">
      <c r="A35" s="368"/>
      <c r="B35" s="207"/>
      <c r="C35" s="423"/>
      <c r="D35"/>
      <c r="E35" s="1"/>
      <c r="F35" s="1"/>
      <c r="G35" s="1"/>
    </row>
    <row r="36" spans="1:7" ht="14.4" x14ac:dyDescent="0.3">
      <c r="A36" s="206" t="s">
        <v>517</v>
      </c>
      <c r="B36" s="368"/>
      <c r="C36" s="423"/>
      <c r="D36"/>
      <c r="E36" s="1"/>
      <c r="F36" s="1"/>
      <c r="G36" s="1"/>
    </row>
    <row r="37" spans="1:7" ht="14.4" x14ac:dyDescent="0.3">
      <c r="A37" s="424"/>
      <c r="B37" s="420"/>
      <c r="C37" s="417" t="s">
        <v>518</v>
      </c>
      <c r="D37"/>
      <c r="E37" s="1"/>
      <c r="F37" s="456"/>
      <c r="G37" s="456"/>
    </row>
    <row r="38" spans="1:7" ht="14.4" x14ac:dyDescent="0.3">
      <c r="A38" s="424"/>
      <c r="B38" s="420"/>
      <c r="C38" s="418" t="s">
        <v>179</v>
      </c>
      <c r="D38"/>
      <c r="E38" s="1"/>
      <c r="F38" s="1"/>
      <c r="G38" s="1"/>
    </row>
    <row r="39" spans="1:7" ht="14.4" x14ac:dyDescent="0.3">
      <c r="A39" s="462" t="s">
        <v>518</v>
      </c>
      <c r="B39" s="463" t="s">
        <v>315</v>
      </c>
      <c r="C39" s="201">
        <v>-519565277.28649598</v>
      </c>
      <c r="D39"/>
      <c r="E39" s="1"/>
      <c r="F39" s="1"/>
      <c r="G39" s="1"/>
    </row>
    <row r="40" spans="1:7" ht="14.4" x14ac:dyDescent="0.3">
      <c r="A40" s="464" t="s">
        <v>519</v>
      </c>
      <c r="B40" s="463" t="s">
        <v>520</v>
      </c>
      <c r="C40" s="201"/>
      <c r="D40"/>
      <c r="E40" s="1"/>
      <c r="F40" s="1"/>
      <c r="G40" s="1"/>
    </row>
    <row r="41" spans="1:7" ht="14.4" x14ac:dyDescent="0.3">
      <c r="A41" s="464" t="s">
        <v>549</v>
      </c>
      <c r="B41" s="463" t="s">
        <v>522</v>
      </c>
      <c r="C41" s="201">
        <v>-519565277.28649598</v>
      </c>
      <c r="D41"/>
      <c r="E41" s="1"/>
      <c r="F41" s="1"/>
      <c r="G41" s="1"/>
    </row>
    <row r="42" spans="1:7" ht="14.4" x14ac:dyDescent="0.3">
      <c r="A42" s="464" t="s">
        <v>523</v>
      </c>
      <c r="B42" s="463" t="s">
        <v>524</v>
      </c>
      <c r="C42" s="201"/>
      <c r="D42"/>
      <c r="E42" s="1"/>
      <c r="F42" s="1"/>
      <c r="G42" s="1"/>
    </row>
    <row r="43" spans="1:7" ht="14.4" x14ac:dyDescent="0.3">
      <c r="A43" s="464" t="s">
        <v>525</v>
      </c>
      <c r="B43" s="463" t="s">
        <v>526</v>
      </c>
      <c r="C43" s="201"/>
      <c r="D43"/>
      <c r="E43" s="1"/>
      <c r="F43" s="1"/>
      <c r="G43" s="1"/>
    </row>
    <row r="44" spans="1:7" ht="14.4" x14ac:dyDescent="0.3">
      <c r="A44" s="464" t="s">
        <v>527</v>
      </c>
      <c r="B44" s="463" t="s">
        <v>528</v>
      </c>
      <c r="C44" s="201"/>
      <c r="D44"/>
      <c r="E44" s="1"/>
      <c r="F44" s="1"/>
      <c r="G44" s="1"/>
    </row>
    <row r="45" spans="1:7" x14ac:dyDescent="0.25">
      <c r="A45" s="464" t="s">
        <v>521</v>
      </c>
      <c r="B45" s="463" t="s">
        <v>522</v>
      </c>
      <c r="C45" s="201">
        <v>-490044693.26559097</v>
      </c>
    </row>
    <row r="46" spans="1:7" x14ac:dyDescent="0.25">
      <c r="A46" s="464" t="s">
        <v>523</v>
      </c>
      <c r="B46" s="463" t="s">
        <v>524</v>
      </c>
      <c r="C46" s="201"/>
    </row>
    <row r="47" spans="1:7" x14ac:dyDescent="0.25">
      <c r="A47" s="464" t="s">
        <v>525</v>
      </c>
      <c r="B47" s="463" t="s">
        <v>526</v>
      </c>
      <c r="C47" s="201"/>
    </row>
    <row r="48" spans="1:7" x14ac:dyDescent="0.25">
      <c r="A48" s="464" t="s">
        <v>527</v>
      </c>
      <c r="B48" s="463" t="s">
        <v>528</v>
      </c>
      <c r="C48" s="201"/>
    </row>
  </sheetData>
  <sheetProtection algorithmName="SHA-512" hashValue="iADVYJ/NJGYdNYIA+gTff//NItAM2U8of826BzdHYlBf2VaBi6g3o0zk/lCcw0BbUDnHBsvmPYzDMA8FP9RiDw==" saltValue="geuFIPA8w2ASHHiPpW917g==" spinCount="100000" sheet="1" objects="1" scenarios="1"/>
  <hyperlinks>
    <hyperlink ref="A2" location="Content!A1" display="Back to content" xr:uid="{00000000-0004-0000-0800-000000000000}"/>
  </hyperlinks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:D52"/>
  <sheetViews>
    <sheetView zoomScale="80" zoomScaleNormal="80" workbookViewId="0"/>
  </sheetViews>
  <sheetFormatPr defaultColWidth="8.88671875" defaultRowHeight="13.2" x14ac:dyDescent="0.25"/>
  <cols>
    <col min="1" max="1" width="79.109375" style="2" customWidth="1"/>
    <col min="2" max="2" width="16.6640625" style="2" customWidth="1"/>
    <col min="3" max="4" width="22.6640625" style="2" customWidth="1"/>
    <col min="5" max="16384" width="8.88671875" style="2"/>
  </cols>
  <sheetData>
    <row r="1" spans="1:4" ht="13.8" x14ac:dyDescent="0.25">
      <c r="A1" s="18" t="s">
        <v>428</v>
      </c>
    </row>
    <row r="2" spans="1:4" ht="14.4" x14ac:dyDescent="0.3">
      <c r="A2" s="258" t="s">
        <v>144</v>
      </c>
    </row>
    <row r="4" spans="1:4" ht="14.4" x14ac:dyDescent="0.3">
      <c r="A4" s="533" t="s">
        <v>509</v>
      </c>
      <c r="B4" s="533"/>
      <c r="C4" s="77"/>
      <c r="D4" s="77"/>
    </row>
    <row r="5" spans="1:4" ht="14.4" x14ac:dyDescent="0.3">
      <c r="A5" s="77"/>
      <c r="B5" s="77"/>
      <c r="C5" s="77"/>
      <c r="D5" s="77"/>
    </row>
    <row r="6" spans="1:4" ht="14.4" x14ac:dyDescent="0.25">
      <c r="A6" s="534" t="s">
        <v>378</v>
      </c>
      <c r="B6" s="535"/>
      <c r="C6" s="540" t="s">
        <v>379</v>
      </c>
      <c r="D6" s="541"/>
    </row>
    <row r="7" spans="1:4" ht="52.8" x14ac:dyDescent="0.25">
      <c r="A7" s="536"/>
      <c r="B7" s="537"/>
      <c r="C7" s="208" t="s">
        <v>380</v>
      </c>
      <c r="D7" s="208" t="s">
        <v>381</v>
      </c>
    </row>
    <row r="8" spans="1:4" x14ac:dyDescent="0.25">
      <c r="A8" s="538"/>
      <c r="B8" s="539"/>
      <c r="C8" s="209" t="s">
        <v>168</v>
      </c>
      <c r="D8" s="209" t="s">
        <v>169</v>
      </c>
    </row>
    <row r="9" spans="1:4" x14ac:dyDescent="0.25">
      <c r="A9" s="210" t="s">
        <v>382</v>
      </c>
      <c r="B9" s="211" t="s">
        <v>339</v>
      </c>
      <c r="C9" s="212">
        <v>293830732.26300603</v>
      </c>
      <c r="D9" s="213">
        <v>170911765.84</v>
      </c>
    </row>
    <row r="10" spans="1:4" x14ac:dyDescent="0.25">
      <c r="A10" s="214" t="s">
        <v>383</v>
      </c>
      <c r="B10" s="215" t="s">
        <v>341</v>
      </c>
      <c r="C10" s="216">
        <v>551220932.79099894</v>
      </c>
      <c r="D10" s="217">
        <v>133167958.84000002</v>
      </c>
    </row>
    <row r="11" spans="1:4" x14ac:dyDescent="0.25">
      <c r="A11" s="214" t="s">
        <v>384</v>
      </c>
      <c r="B11" s="215" t="s">
        <v>343</v>
      </c>
      <c r="C11" s="216">
        <v>1880706505.40065</v>
      </c>
      <c r="D11" s="217">
        <v>489618183.52999991</v>
      </c>
    </row>
    <row r="12" spans="1:4" x14ac:dyDescent="0.25">
      <c r="A12" s="214" t="s">
        <v>385</v>
      </c>
      <c r="B12" s="215" t="s">
        <v>345</v>
      </c>
      <c r="C12" s="216">
        <v>799687180.12558198</v>
      </c>
      <c r="D12" s="217">
        <v>556206307.30999994</v>
      </c>
    </row>
    <row r="13" spans="1:4" x14ac:dyDescent="0.25">
      <c r="A13" s="214" t="s">
        <v>386</v>
      </c>
      <c r="B13" s="215" t="s">
        <v>347</v>
      </c>
      <c r="C13" s="216">
        <v>326226450.28654295</v>
      </c>
      <c r="D13" s="217">
        <v>1053255573.6999999</v>
      </c>
    </row>
    <row r="14" spans="1:4" x14ac:dyDescent="0.25">
      <c r="A14" s="214" t="s">
        <v>387</v>
      </c>
      <c r="B14" s="215" t="s">
        <v>349</v>
      </c>
      <c r="C14" s="216">
        <v>8135505.5999240102</v>
      </c>
      <c r="D14" s="217">
        <v>14048197.65</v>
      </c>
    </row>
    <row r="15" spans="1:4" x14ac:dyDescent="0.25">
      <c r="A15" s="214" t="s">
        <v>388</v>
      </c>
      <c r="B15" s="215" t="s">
        <v>389</v>
      </c>
      <c r="C15" s="216">
        <v>2065991815.61131</v>
      </c>
      <c r="D15" s="217">
        <v>1872229159.3</v>
      </c>
    </row>
    <row r="16" spans="1:4" x14ac:dyDescent="0.25">
      <c r="A16" s="214" t="s">
        <v>390</v>
      </c>
      <c r="B16" s="215" t="s">
        <v>391</v>
      </c>
      <c r="C16" s="216">
        <v>844776751.45054603</v>
      </c>
      <c r="D16" s="217">
        <v>349010885.85000008</v>
      </c>
    </row>
    <row r="17" spans="1:4" x14ac:dyDescent="0.25">
      <c r="A17" s="214" t="s">
        <v>392</v>
      </c>
      <c r="B17" s="215" t="s">
        <v>351</v>
      </c>
      <c r="C17" s="216"/>
      <c r="D17" s="217"/>
    </row>
    <row r="18" spans="1:4" x14ac:dyDescent="0.25">
      <c r="A18" s="214" t="s">
        <v>393</v>
      </c>
      <c r="B18" s="215" t="s">
        <v>394</v>
      </c>
      <c r="C18" s="216"/>
      <c r="D18" s="217"/>
    </row>
    <row r="19" spans="1:4" x14ac:dyDescent="0.25">
      <c r="A19" s="214" t="s">
        <v>395</v>
      </c>
      <c r="B19" s="215" t="s">
        <v>396</v>
      </c>
      <c r="C19" s="216"/>
      <c r="D19" s="217">
        <v>1507510.41</v>
      </c>
    </row>
    <row r="20" spans="1:4" x14ac:dyDescent="0.25">
      <c r="A20" s="214" t="s">
        <v>397</v>
      </c>
      <c r="B20" s="215" t="s">
        <v>354</v>
      </c>
      <c r="C20" s="216"/>
      <c r="D20" s="217"/>
    </row>
    <row r="21" spans="1:4" x14ac:dyDescent="0.25">
      <c r="A21" s="214" t="s">
        <v>398</v>
      </c>
      <c r="B21" s="215" t="s">
        <v>356</v>
      </c>
      <c r="C21" s="216"/>
      <c r="D21" s="217"/>
    </row>
    <row r="22" spans="1:4" x14ac:dyDescent="0.25">
      <c r="A22" s="214" t="s">
        <v>399</v>
      </c>
      <c r="B22" s="215" t="s">
        <v>358</v>
      </c>
      <c r="C22" s="216"/>
      <c r="D22" s="217"/>
    </row>
    <row r="23" spans="1:4" x14ac:dyDescent="0.25">
      <c r="A23" s="214" t="s">
        <v>400</v>
      </c>
      <c r="B23" s="215" t="s">
        <v>360</v>
      </c>
      <c r="C23" s="216"/>
      <c r="D23" s="217"/>
    </row>
    <row r="24" spans="1:4" x14ac:dyDescent="0.25">
      <c r="A24" s="218" t="s">
        <v>401</v>
      </c>
      <c r="B24" s="219" t="s">
        <v>402</v>
      </c>
      <c r="C24" s="220"/>
      <c r="D24" s="221"/>
    </row>
    <row r="25" spans="1:4" ht="14.4" x14ac:dyDescent="0.3">
      <c r="A25" s="248"/>
      <c r="B25" s="248"/>
      <c r="C25" s="249"/>
      <c r="D25" s="249"/>
    </row>
    <row r="26" spans="1:4" ht="14.4" x14ac:dyDescent="0.3">
      <c r="A26" s="533" t="s">
        <v>403</v>
      </c>
      <c r="B26" s="533"/>
      <c r="C26" s="77"/>
      <c r="D26" s="77"/>
    </row>
    <row r="27" spans="1:4" ht="14.4" x14ac:dyDescent="0.3">
      <c r="A27" s="77"/>
      <c r="B27" s="77"/>
      <c r="C27" s="77"/>
      <c r="D27" s="77"/>
    </row>
    <row r="28" spans="1:4" ht="14.4" x14ac:dyDescent="0.25">
      <c r="A28" s="534" t="s">
        <v>404</v>
      </c>
      <c r="B28" s="535"/>
      <c r="C28" s="540" t="s">
        <v>405</v>
      </c>
      <c r="D28" s="541"/>
    </row>
    <row r="29" spans="1:4" ht="52.8" x14ac:dyDescent="0.25">
      <c r="A29" s="536"/>
      <c r="B29" s="537"/>
      <c r="C29" s="222" t="s">
        <v>380</v>
      </c>
      <c r="D29" s="222" t="s">
        <v>406</v>
      </c>
    </row>
    <row r="30" spans="1:4" x14ac:dyDescent="0.25">
      <c r="A30" s="538"/>
      <c r="B30" s="539"/>
      <c r="C30" s="209" t="s">
        <v>171</v>
      </c>
      <c r="D30" s="209" t="s">
        <v>172</v>
      </c>
    </row>
    <row r="31" spans="1:4" ht="14.4" x14ac:dyDescent="0.3">
      <c r="A31" s="223" t="s">
        <v>407</v>
      </c>
      <c r="B31" s="224" t="s">
        <v>364</v>
      </c>
      <c r="C31" s="415"/>
      <c r="D31" s="416"/>
    </row>
    <row r="32" spans="1:4" ht="14.4" x14ac:dyDescent="0.3">
      <c r="A32" s="425" t="s">
        <v>408</v>
      </c>
      <c r="B32" s="225" t="s">
        <v>366</v>
      </c>
      <c r="C32" s="226"/>
      <c r="D32" s="465"/>
    </row>
    <row r="33" spans="1:4" ht="14.4" x14ac:dyDescent="0.3">
      <c r="A33" s="425" t="s">
        <v>409</v>
      </c>
      <c r="B33" s="225" t="s">
        <v>287</v>
      </c>
      <c r="C33" s="216"/>
      <c r="D33" s="466"/>
    </row>
    <row r="34" spans="1:4" ht="14.4" x14ac:dyDescent="0.3">
      <c r="A34" s="425" t="s">
        <v>410</v>
      </c>
      <c r="B34" s="225" t="s">
        <v>411</v>
      </c>
      <c r="C34" s="216">
        <v>885036420.19865501</v>
      </c>
      <c r="D34" s="467"/>
    </row>
    <row r="35" spans="1:4" ht="14.4" x14ac:dyDescent="0.3">
      <c r="A35" s="227" t="s">
        <v>412</v>
      </c>
      <c r="B35" s="228" t="s">
        <v>413</v>
      </c>
      <c r="C35" s="229"/>
      <c r="D35" s="468">
        <v>103749979172.23755</v>
      </c>
    </row>
    <row r="36" spans="1:4" ht="14.4" x14ac:dyDescent="0.3">
      <c r="A36" s="79"/>
      <c r="B36" s="79"/>
      <c r="C36" s="79"/>
      <c r="D36" s="79"/>
    </row>
    <row r="37" spans="1:4" ht="14.4" x14ac:dyDescent="0.3">
      <c r="A37" s="79"/>
      <c r="B37" s="79"/>
      <c r="C37" s="1"/>
      <c r="D37" s="1"/>
    </row>
    <row r="38" spans="1:4" ht="14.4" x14ac:dyDescent="0.3">
      <c r="A38" s="79"/>
      <c r="B38" s="79"/>
      <c r="C38" s="77"/>
      <c r="D38" s="77"/>
    </row>
    <row r="39" spans="1:4" ht="14.4" x14ac:dyDescent="0.3">
      <c r="A39" s="79"/>
      <c r="B39" s="79"/>
      <c r="C39" s="230" t="s">
        <v>379</v>
      </c>
      <c r="D39" s="426" t="s">
        <v>405</v>
      </c>
    </row>
    <row r="40" spans="1:4" ht="14.4" x14ac:dyDescent="0.3">
      <c r="A40" s="77"/>
      <c r="B40" s="77"/>
      <c r="C40" s="231" t="s">
        <v>1</v>
      </c>
      <c r="D40" s="209" t="s">
        <v>170</v>
      </c>
    </row>
    <row r="41" spans="1:4" x14ac:dyDescent="0.25">
      <c r="A41" s="232" t="s">
        <v>414</v>
      </c>
      <c r="B41" s="233" t="s">
        <v>257</v>
      </c>
      <c r="C41" s="234">
        <v>1037332723.1406485</v>
      </c>
      <c r="D41" s="226"/>
    </row>
    <row r="42" spans="1:4" x14ac:dyDescent="0.25">
      <c r="A42" s="232" t="s">
        <v>415</v>
      </c>
      <c r="B42" s="235" t="s">
        <v>362</v>
      </c>
      <c r="C42" s="226"/>
      <c r="D42" s="236">
        <v>91210750.244738042</v>
      </c>
    </row>
    <row r="43" spans="1:4" ht="14.4" x14ac:dyDescent="0.3">
      <c r="A43" s="77"/>
      <c r="B43" s="77"/>
      <c r="C43" s="77"/>
      <c r="D43" s="23"/>
    </row>
    <row r="44" spans="1:4" ht="14.4" x14ac:dyDescent="0.3">
      <c r="A44" s="469" t="s">
        <v>416</v>
      </c>
      <c r="B44" s="469"/>
      <c r="C44" s="77"/>
      <c r="D44" s="237" t="s">
        <v>173</v>
      </c>
    </row>
    <row r="45" spans="1:4" ht="14.4" x14ac:dyDescent="0.3">
      <c r="A45" s="223" t="s">
        <v>417</v>
      </c>
      <c r="B45" s="238" t="s">
        <v>418</v>
      </c>
      <c r="C45" s="249"/>
      <c r="D45" s="239">
        <v>1128543473.3853865</v>
      </c>
    </row>
    <row r="46" spans="1:4" ht="14.4" x14ac:dyDescent="0.3">
      <c r="A46" s="425" t="s">
        <v>308</v>
      </c>
      <c r="B46" s="240" t="s">
        <v>419</v>
      </c>
      <c r="C46" s="77"/>
      <c r="D46" s="239">
        <v>2002854195.2217653</v>
      </c>
    </row>
    <row r="47" spans="1:4" ht="14.4" x14ac:dyDescent="0.3">
      <c r="A47" s="425" t="s">
        <v>420</v>
      </c>
      <c r="B47" s="240" t="s">
        <v>421</v>
      </c>
      <c r="C47" s="77"/>
      <c r="D47" s="239">
        <v>901284387.84979439</v>
      </c>
    </row>
    <row r="48" spans="1:4" ht="14.4" x14ac:dyDescent="0.3">
      <c r="A48" s="425" t="s">
        <v>422</v>
      </c>
      <c r="B48" s="240" t="s">
        <v>423</v>
      </c>
      <c r="C48" s="77"/>
      <c r="D48" s="239">
        <v>500713548.80544132</v>
      </c>
    </row>
    <row r="49" spans="1:4" ht="14.4" x14ac:dyDescent="0.3">
      <c r="A49" s="425" t="s">
        <v>424</v>
      </c>
      <c r="B49" s="240" t="s">
        <v>425</v>
      </c>
      <c r="C49" s="77"/>
      <c r="D49" s="239">
        <v>901284387.84979439</v>
      </c>
    </row>
    <row r="50" spans="1:4" ht="14.4" x14ac:dyDescent="0.3">
      <c r="A50" s="227" t="s">
        <v>426</v>
      </c>
      <c r="B50" s="241" t="s">
        <v>68</v>
      </c>
      <c r="C50" s="77"/>
      <c r="D50" s="242">
        <v>41047800</v>
      </c>
    </row>
    <row r="51" spans="1:4" ht="14.4" x14ac:dyDescent="0.3">
      <c r="A51" s="243"/>
      <c r="B51" s="23"/>
      <c r="C51" s="77"/>
      <c r="D51" s="244" t="s">
        <v>173</v>
      </c>
    </row>
    <row r="52" spans="1:4" ht="14.4" x14ac:dyDescent="0.3">
      <c r="A52" s="245" t="s">
        <v>427</v>
      </c>
      <c r="B52" s="246" t="s">
        <v>369</v>
      </c>
      <c r="C52" s="77"/>
      <c r="D52" s="247">
        <v>901284387.84979439</v>
      </c>
    </row>
  </sheetData>
  <sheetProtection algorithmName="SHA-512" hashValue="5ivYwVwRwhEm2apAPMKpV7fJDydWOKT/YXcmTumjX3l8LNFlLgpD7rUeiAjlaNIvoysuURgpsTmMSv766qBg6g==" saltValue="+r09dM3FXBqFg2LdRnxWNg==" spinCount="100000" sheet="1" objects="1" scenarios="1"/>
  <mergeCells count="6">
    <mergeCell ref="A4:B4"/>
    <mergeCell ref="A6:B8"/>
    <mergeCell ref="C6:D6"/>
    <mergeCell ref="A26:B26"/>
    <mergeCell ref="A28:B30"/>
    <mergeCell ref="C28:D28"/>
  </mergeCells>
  <hyperlinks>
    <hyperlink ref="A2" location="Content!A1" display="Back to content" xr:uid="{00000000-0004-0000-0900-000000000000}"/>
  </hyperlink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C92"/>
  <sheetViews>
    <sheetView zoomScale="80" zoomScaleNormal="80" workbookViewId="0"/>
  </sheetViews>
  <sheetFormatPr defaultColWidth="8.88671875" defaultRowHeight="13.2" x14ac:dyDescent="0.25"/>
  <cols>
    <col min="1" max="1" width="89.88671875" style="2" customWidth="1"/>
    <col min="2" max="2" width="11.33203125" style="2" customWidth="1"/>
    <col min="3" max="3" width="14.6640625" style="19" customWidth="1"/>
    <col min="4" max="16384" width="8.88671875" style="2"/>
  </cols>
  <sheetData>
    <row r="1" spans="1:3" ht="13.8" x14ac:dyDescent="0.25">
      <c r="A1" s="18" t="s">
        <v>146</v>
      </c>
    </row>
    <row r="2" spans="1:3" ht="14.4" x14ac:dyDescent="0.3">
      <c r="A2" s="258" t="s">
        <v>144</v>
      </c>
    </row>
    <row r="4" spans="1:3" ht="31.5" customHeight="1" x14ac:dyDescent="0.25">
      <c r="A4" s="427"/>
      <c r="B4" s="428"/>
      <c r="C4" s="266" t="s">
        <v>0</v>
      </c>
    </row>
    <row r="5" spans="1:3" ht="12.75" customHeight="1" x14ac:dyDescent="0.25">
      <c r="A5" s="429"/>
      <c r="B5" s="428"/>
      <c r="C5" s="267" t="s">
        <v>1</v>
      </c>
    </row>
    <row r="6" spans="1:3" x14ac:dyDescent="0.25">
      <c r="A6" s="430" t="s">
        <v>2</v>
      </c>
      <c r="B6" s="430"/>
      <c r="C6" s="431"/>
    </row>
    <row r="7" spans="1:3" ht="14.25" customHeight="1" x14ac:dyDescent="0.25">
      <c r="A7" s="5" t="s">
        <v>529</v>
      </c>
      <c r="B7" s="6" t="s">
        <v>530</v>
      </c>
      <c r="C7" s="432"/>
    </row>
    <row r="8" spans="1:3" ht="14.25" customHeight="1" x14ac:dyDescent="0.25">
      <c r="A8" s="5" t="s">
        <v>531</v>
      </c>
      <c r="B8" s="6" t="s">
        <v>532</v>
      </c>
      <c r="C8" s="432"/>
    </row>
    <row r="9" spans="1:3" ht="14.25" customHeight="1" x14ac:dyDescent="0.25">
      <c r="A9" s="5" t="s">
        <v>3</v>
      </c>
      <c r="B9" s="6" t="s">
        <v>4</v>
      </c>
      <c r="C9" s="268">
        <v>0</v>
      </c>
    </row>
    <row r="10" spans="1:3" ht="14.25" customHeight="1" x14ac:dyDescent="0.25">
      <c r="A10" s="5" t="s">
        <v>5</v>
      </c>
      <c r="B10" s="6" t="s">
        <v>6</v>
      </c>
      <c r="C10" s="268"/>
    </row>
    <row r="11" spans="1:3" x14ac:dyDescent="0.25">
      <c r="A11" s="5" t="s">
        <v>7</v>
      </c>
      <c r="B11" s="6" t="s">
        <v>8</v>
      </c>
      <c r="C11" s="268"/>
    </row>
    <row r="12" spans="1:3" ht="14.25" customHeight="1" x14ac:dyDescent="0.25">
      <c r="A12" s="5" t="s">
        <v>9</v>
      </c>
      <c r="B12" s="6" t="s">
        <v>10</v>
      </c>
      <c r="C12" s="268">
        <v>30443971.350000001</v>
      </c>
    </row>
    <row r="13" spans="1:3" ht="14.25" customHeight="1" x14ac:dyDescent="0.25">
      <c r="A13" s="7" t="s">
        <v>11</v>
      </c>
      <c r="B13" s="8" t="s">
        <v>12</v>
      </c>
      <c r="C13" s="269">
        <v>13481801816.257471</v>
      </c>
    </row>
    <row r="14" spans="1:3" ht="14.25" customHeight="1" x14ac:dyDescent="0.25">
      <c r="A14" s="9" t="s">
        <v>13</v>
      </c>
      <c r="B14" s="4" t="s">
        <v>14</v>
      </c>
      <c r="C14" s="268"/>
    </row>
    <row r="15" spans="1:3" ht="14.25" customHeight="1" x14ac:dyDescent="0.25">
      <c r="A15" s="9" t="s">
        <v>15</v>
      </c>
      <c r="B15" s="4" t="s">
        <v>16</v>
      </c>
      <c r="C15" s="268"/>
    </row>
    <row r="16" spans="1:3" ht="14.25" customHeight="1" x14ac:dyDescent="0.25">
      <c r="A16" s="10" t="s">
        <v>17</v>
      </c>
      <c r="B16" s="11" t="s">
        <v>18</v>
      </c>
      <c r="C16" s="270">
        <v>1794921966.0178998</v>
      </c>
    </row>
    <row r="17" spans="1:3" ht="14.25" customHeight="1" x14ac:dyDescent="0.25">
      <c r="A17" s="12" t="s">
        <v>19</v>
      </c>
      <c r="B17" s="4" t="s">
        <v>20</v>
      </c>
      <c r="C17" s="268">
        <v>1794869987.7438998</v>
      </c>
    </row>
    <row r="18" spans="1:3" ht="14.25" customHeight="1" x14ac:dyDescent="0.25">
      <c r="A18" s="12" t="s">
        <v>21</v>
      </c>
      <c r="B18" s="4" t="s">
        <v>22</v>
      </c>
      <c r="C18" s="268">
        <v>51978.273999999998</v>
      </c>
    </row>
    <row r="19" spans="1:3" ht="14.25" customHeight="1" x14ac:dyDescent="0.25">
      <c r="A19" s="10" t="s">
        <v>23</v>
      </c>
      <c r="B19" s="11" t="s">
        <v>24</v>
      </c>
      <c r="C19" s="270">
        <v>8599525909.3581696</v>
      </c>
    </row>
    <row r="20" spans="1:3" ht="14.25" customHeight="1" x14ac:dyDescent="0.25">
      <c r="A20" s="12" t="s">
        <v>25</v>
      </c>
      <c r="B20" s="4" t="s">
        <v>26</v>
      </c>
      <c r="C20" s="268">
        <v>452966216.0742991</v>
      </c>
    </row>
    <row r="21" spans="1:3" ht="14.25" customHeight="1" x14ac:dyDescent="0.25">
      <c r="A21" s="12" t="s">
        <v>27</v>
      </c>
      <c r="B21" s="4" t="s">
        <v>28</v>
      </c>
      <c r="C21" s="268">
        <v>8146559693.2838707</v>
      </c>
    </row>
    <row r="22" spans="1:3" ht="14.25" customHeight="1" x14ac:dyDescent="0.25">
      <c r="A22" s="12" t="s">
        <v>29</v>
      </c>
      <c r="B22" s="4" t="s">
        <v>30</v>
      </c>
      <c r="C22" s="268"/>
    </row>
    <row r="23" spans="1:3" ht="14.25" customHeight="1" x14ac:dyDescent="0.25">
      <c r="A23" s="12" t="s">
        <v>31</v>
      </c>
      <c r="B23" s="4" t="s">
        <v>32</v>
      </c>
      <c r="C23" s="268"/>
    </row>
    <row r="24" spans="1:3" ht="14.25" customHeight="1" x14ac:dyDescent="0.25">
      <c r="A24" s="9" t="s">
        <v>33</v>
      </c>
      <c r="B24" s="4" t="s">
        <v>34</v>
      </c>
      <c r="C24" s="268">
        <v>1009422948.08</v>
      </c>
    </row>
    <row r="25" spans="1:3" ht="14.25" customHeight="1" x14ac:dyDescent="0.25">
      <c r="A25" s="9" t="s">
        <v>35</v>
      </c>
      <c r="B25" s="4" t="s">
        <v>36</v>
      </c>
      <c r="C25" s="268">
        <v>47285284.407469101</v>
      </c>
    </row>
    <row r="26" spans="1:3" ht="14.25" customHeight="1" x14ac:dyDescent="0.25">
      <c r="A26" s="9" t="s">
        <v>37</v>
      </c>
      <c r="B26" s="4" t="s">
        <v>38</v>
      </c>
      <c r="C26" s="268">
        <v>2030645708.3939304</v>
      </c>
    </row>
    <row r="27" spans="1:3" ht="14.25" customHeight="1" x14ac:dyDescent="0.25">
      <c r="A27" s="9" t="s">
        <v>39</v>
      </c>
      <c r="B27" s="4" t="s">
        <v>40</v>
      </c>
      <c r="C27" s="268"/>
    </row>
    <row r="28" spans="1:3" ht="14.25" customHeight="1" x14ac:dyDescent="0.25">
      <c r="A28" s="3" t="s">
        <v>41</v>
      </c>
      <c r="B28" s="4" t="s">
        <v>42</v>
      </c>
      <c r="C28" s="268"/>
    </row>
    <row r="29" spans="1:3" ht="14.25" customHeight="1" x14ac:dyDescent="0.25">
      <c r="A29" s="7" t="s">
        <v>43</v>
      </c>
      <c r="B29" s="8" t="s">
        <v>44</v>
      </c>
      <c r="C29" s="269"/>
    </row>
    <row r="30" spans="1:3" ht="14.25" customHeight="1" x14ac:dyDescent="0.25">
      <c r="A30" s="12" t="s">
        <v>45</v>
      </c>
      <c r="B30" s="4" t="s">
        <v>46</v>
      </c>
      <c r="C30" s="268"/>
    </row>
    <row r="31" spans="1:3" ht="14.25" customHeight="1" x14ac:dyDescent="0.25">
      <c r="A31" s="12" t="s">
        <v>47</v>
      </c>
      <c r="B31" s="4" t="s">
        <v>48</v>
      </c>
      <c r="C31" s="268"/>
    </row>
    <row r="32" spans="1:3" ht="14.25" customHeight="1" x14ac:dyDescent="0.25">
      <c r="A32" s="12" t="s">
        <v>49</v>
      </c>
      <c r="B32" s="4" t="s">
        <v>50</v>
      </c>
      <c r="C32" s="268"/>
    </row>
    <row r="33" spans="1:3" ht="14.25" customHeight="1" x14ac:dyDescent="0.25">
      <c r="A33" s="7" t="s">
        <v>51</v>
      </c>
      <c r="B33" s="8" t="s">
        <v>52</v>
      </c>
      <c r="C33" s="269">
        <v>1704075850.9063993</v>
      </c>
    </row>
    <row r="34" spans="1:3" ht="14.25" customHeight="1" x14ac:dyDescent="0.25">
      <c r="A34" s="12" t="s">
        <v>53</v>
      </c>
      <c r="B34" s="4" t="s">
        <v>54</v>
      </c>
      <c r="C34" s="268">
        <v>1607881812.9806194</v>
      </c>
    </row>
    <row r="35" spans="1:3" ht="14.25" customHeight="1" x14ac:dyDescent="0.25">
      <c r="A35" s="12" t="s">
        <v>55</v>
      </c>
      <c r="B35" s="4" t="s">
        <v>56</v>
      </c>
      <c r="C35" s="268">
        <v>1267616819.0613165</v>
      </c>
    </row>
    <row r="36" spans="1:3" ht="14.25" customHeight="1" x14ac:dyDescent="0.25">
      <c r="A36" s="12" t="s">
        <v>57</v>
      </c>
      <c r="B36" s="4" t="s">
        <v>58</v>
      </c>
      <c r="C36" s="268">
        <v>340264993.91930294</v>
      </c>
    </row>
    <row r="37" spans="1:3" ht="14.25" customHeight="1" x14ac:dyDescent="0.25">
      <c r="A37" s="12" t="s">
        <v>59</v>
      </c>
      <c r="B37" s="4" t="s">
        <v>60</v>
      </c>
      <c r="C37" s="268">
        <v>96194037.925779715</v>
      </c>
    </row>
    <row r="38" spans="1:3" ht="14.25" customHeight="1" x14ac:dyDescent="0.25">
      <c r="A38" s="12" t="s">
        <v>61</v>
      </c>
      <c r="B38" s="4" t="s">
        <v>62</v>
      </c>
      <c r="C38" s="268">
        <v>92037415.517886043</v>
      </c>
    </row>
    <row r="39" spans="1:3" ht="14.25" customHeight="1" x14ac:dyDescent="0.25">
      <c r="A39" s="12" t="s">
        <v>63</v>
      </c>
      <c r="B39" s="4" t="s">
        <v>64</v>
      </c>
      <c r="C39" s="268">
        <v>4156622.4078936651</v>
      </c>
    </row>
    <row r="40" spans="1:3" ht="14.25" customHeight="1" x14ac:dyDescent="0.25">
      <c r="A40" s="9" t="s">
        <v>65</v>
      </c>
      <c r="B40" s="4" t="s">
        <v>66</v>
      </c>
      <c r="C40" s="268"/>
    </row>
    <row r="41" spans="1:3" ht="14.25" customHeight="1" x14ac:dyDescent="0.25">
      <c r="A41" s="3" t="s">
        <v>67</v>
      </c>
      <c r="B41" s="4" t="s">
        <v>68</v>
      </c>
      <c r="C41" s="268"/>
    </row>
    <row r="42" spans="1:3" ht="14.25" customHeight="1" x14ac:dyDescent="0.25">
      <c r="A42" s="3" t="s">
        <v>69</v>
      </c>
      <c r="B42" s="4" t="s">
        <v>70</v>
      </c>
      <c r="C42" s="268">
        <v>343499157.13</v>
      </c>
    </row>
    <row r="43" spans="1:3" ht="14.25" customHeight="1" x14ac:dyDescent="0.25">
      <c r="A43" s="3" t="s">
        <v>71</v>
      </c>
      <c r="B43" s="4" t="s">
        <v>72</v>
      </c>
      <c r="C43" s="268"/>
    </row>
    <row r="44" spans="1:3" ht="14.25" customHeight="1" x14ac:dyDescent="0.25">
      <c r="A44" s="3" t="s">
        <v>73</v>
      </c>
      <c r="B44" s="4" t="s">
        <v>74</v>
      </c>
      <c r="C44" s="268">
        <v>112271046.91</v>
      </c>
    </row>
    <row r="45" spans="1:3" ht="14.25" customHeight="1" x14ac:dyDescent="0.25">
      <c r="A45" s="3" t="s">
        <v>75</v>
      </c>
      <c r="B45" s="4" t="s">
        <v>76</v>
      </c>
      <c r="C45" s="268">
        <v>254454809.59999999</v>
      </c>
    </row>
    <row r="46" spans="1:3" ht="14.25" customHeight="1" x14ac:dyDescent="0.25">
      <c r="A46" s="3" t="s">
        <v>77</v>
      </c>
      <c r="B46" s="4" t="s">
        <v>78</v>
      </c>
      <c r="C46" s="268"/>
    </row>
    <row r="47" spans="1:3" ht="14.25" customHeight="1" x14ac:dyDescent="0.25">
      <c r="A47" s="3" t="s">
        <v>79</v>
      </c>
      <c r="B47" s="4" t="s">
        <v>80</v>
      </c>
      <c r="C47" s="268">
        <v>281502507.61000001</v>
      </c>
    </row>
    <row r="48" spans="1:3" ht="12.6" customHeight="1" x14ac:dyDescent="0.25">
      <c r="A48" s="3" t="s">
        <v>81</v>
      </c>
      <c r="B48" s="4" t="s">
        <v>82</v>
      </c>
      <c r="C48" s="268">
        <v>505292802.76999998</v>
      </c>
    </row>
    <row r="49" spans="1:3" ht="12.6" customHeight="1" x14ac:dyDescent="0.25">
      <c r="A49" s="13" t="s">
        <v>83</v>
      </c>
      <c r="B49" s="14" t="s">
        <v>84</v>
      </c>
      <c r="C49" s="271">
        <v>16713341962.533867</v>
      </c>
    </row>
    <row r="50" spans="1:3" ht="14.25" customHeight="1" x14ac:dyDescent="0.3">
      <c r="A50" s="1"/>
      <c r="B50" s="1"/>
      <c r="C50" s="1"/>
    </row>
    <row r="51" spans="1:3" ht="14.25" customHeight="1" x14ac:dyDescent="0.25">
      <c r="A51" s="433" t="s">
        <v>85</v>
      </c>
      <c r="B51" s="434"/>
      <c r="C51" s="435"/>
    </row>
    <row r="52" spans="1:3" ht="14.25" customHeight="1" x14ac:dyDescent="0.25">
      <c r="A52" s="7" t="s">
        <v>86</v>
      </c>
      <c r="B52" s="8" t="s">
        <v>87</v>
      </c>
      <c r="C52" s="269">
        <v>8779730732.9782448</v>
      </c>
    </row>
    <row r="53" spans="1:3" ht="14.25" customHeight="1" x14ac:dyDescent="0.25">
      <c r="A53" s="7" t="s">
        <v>88</v>
      </c>
      <c r="B53" s="8" t="s">
        <v>89</v>
      </c>
      <c r="C53" s="269">
        <v>5495885966.0569143</v>
      </c>
    </row>
    <row r="54" spans="1:3" ht="14.25" customHeight="1" x14ac:dyDescent="0.25">
      <c r="A54" s="15" t="s">
        <v>438</v>
      </c>
      <c r="B54" s="6" t="s">
        <v>90</v>
      </c>
      <c r="C54" s="273"/>
    </row>
    <row r="55" spans="1:3" ht="14.25" customHeight="1" x14ac:dyDescent="0.25">
      <c r="A55" s="15" t="s">
        <v>91</v>
      </c>
      <c r="B55" s="6" t="s">
        <v>306</v>
      </c>
      <c r="C55" s="273">
        <v>5312122596.8973131</v>
      </c>
    </row>
    <row r="56" spans="1:3" ht="14.25" customHeight="1" x14ac:dyDescent="0.25">
      <c r="A56" s="15" t="s">
        <v>92</v>
      </c>
      <c r="B56" s="6" t="s">
        <v>93</v>
      </c>
      <c r="C56" s="273">
        <v>183763369.15960053</v>
      </c>
    </row>
    <row r="57" spans="1:3" ht="14.25" customHeight="1" x14ac:dyDescent="0.25">
      <c r="A57" s="7" t="s">
        <v>94</v>
      </c>
      <c r="B57" s="8" t="s">
        <v>95</v>
      </c>
      <c r="C57" s="269">
        <v>3283844766.9213324</v>
      </c>
    </row>
    <row r="58" spans="1:3" ht="14.25" customHeight="1" x14ac:dyDescent="0.25">
      <c r="A58" s="15" t="s">
        <v>438</v>
      </c>
      <c r="B58" s="6" t="s">
        <v>96</v>
      </c>
      <c r="C58" s="273"/>
    </row>
    <row r="59" spans="1:3" ht="14.25" customHeight="1" x14ac:dyDescent="0.25">
      <c r="A59" s="15" t="s">
        <v>91</v>
      </c>
      <c r="B59" s="6" t="s">
        <v>97</v>
      </c>
      <c r="C59" s="273">
        <v>3066023164.3739595</v>
      </c>
    </row>
    <row r="60" spans="1:3" ht="14.25" customHeight="1" x14ac:dyDescent="0.25">
      <c r="A60" s="15" t="s">
        <v>92</v>
      </c>
      <c r="B60" s="6" t="s">
        <v>98</v>
      </c>
      <c r="C60" s="273">
        <v>217821602.54737252</v>
      </c>
    </row>
    <row r="61" spans="1:3" ht="14.25" customHeight="1" x14ac:dyDescent="0.25">
      <c r="A61" s="7" t="s">
        <v>533</v>
      </c>
      <c r="B61" s="8" t="s">
        <v>99</v>
      </c>
      <c r="C61" s="269">
        <v>1105399310.3134048</v>
      </c>
    </row>
    <row r="62" spans="1:3" ht="14.25" customHeight="1" x14ac:dyDescent="0.25">
      <c r="A62" s="7" t="s">
        <v>100</v>
      </c>
      <c r="B62" s="8" t="s">
        <v>101</v>
      </c>
      <c r="C62" s="269">
        <v>1061356973.2026532</v>
      </c>
    </row>
    <row r="63" spans="1:3" ht="14.25" customHeight="1" x14ac:dyDescent="0.25">
      <c r="A63" s="15" t="s">
        <v>438</v>
      </c>
      <c r="B63" s="6" t="s">
        <v>102</v>
      </c>
      <c r="C63" s="273"/>
    </row>
    <row r="64" spans="1:3" ht="28.5" customHeight="1" x14ac:dyDescent="0.25">
      <c r="A64" s="15" t="s">
        <v>91</v>
      </c>
      <c r="B64" s="6" t="s">
        <v>103</v>
      </c>
      <c r="C64" s="273">
        <v>937519286.54231024</v>
      </c>
    </row>
    <row r="65" spans="1:3" ht="14.25" customHeight="1" x14ac:dyDescent="0.25">
      <c r="A65" s="15" t="s">
        <v>92</v>
      </c>
      <c r="B65" s="6" t="s">
        <v>104</v>
      </c>
      <c r="C65" s="273">
        <v>123837686.66034299</v>
      </c>
    </row>
    <row r="66" spans="1:3" ht="14.25" customHeight="1" x14ac:dyDescent="0.25">
      <c r="A66" s="7" t="s">
        <v>534</v>
      </c>
      <c r="B66" s="8" t="s">
        <v>105</v>
      </c>
      <c r="C66" s="269">
        <v>44042337.11075151</v>
      </c>
    </row>
    <row r="67" spans="1:3" ht="14.25" customHeight="1" x14ac:dyDescent="0.25">
      <c r="A67" s="15" t="s">
        <v>438</v>
      </c>
      <c r="B67" s="6" t="s">
        <v>106</v>
      </c>
      <c r="C67" s="273"/>
    </row>
    <row r="68" spans="1:3" ht="14.25" customHeight="1" x14ac:dyDescent="0.25">
      <c r="A68" s="15" t="s">
        <v>91</v>
      </c>
      <c r="B68" s="6" t="s">
        <v>107</v>
      </c>
      <c r="C68" s="273">
        <v>43711171.58212439</v>
      </c>
    </row>
    <row r="69" spans="1:3" ht="14.25" customHeight="1" x14ac:dyDescent="0.25">
      <c r="A69" s="15" t="s">
        <v>92</v>
      </c>
      <c r="B69" s="6" t="s">
        <v>108</v>
      </c>
      <c r="C69" s="273">
        <v>331165.52862712002</v>
      </c>
    </row>
    <row r="70" spans="1:3" ht="14.25" customHeight="1" x14ac:dyDescent="0.25">
      <c r="A70" s="7" t="s">
        <v>535</v>
      </c>
      <c r="B70" s="8" t="s">
        <v>109</v>
      </c>
      <c r="C70" s="269"/>
    </row>
    <row r="71" spans="1:3" ht="14.25" customHeight="1" x14ac:dyDescent="0.25">
      <c r="A71" s="15" t="s">
        <v>438</v>
      </c>
      <c r="B71" s="6" t="s">
        <v>110</v>
      </c>
      <c r="C71" s="273"/>
    </row>
    <row r="72" spans="1:3" ht="14.25" customHeight="1" x14ac:dyDescent="0.25">
      <c r="A72" s="15" t="s">
        <v>91</v>
      </c>
      <c r="B72" s="6" t="s">
        <v>111</v>
      </c>
      <c r="C72" s="273"/>
    </row>
    <row r="73" spans="1:3" ht="14.25" customHeight="1" x14ac:dyDescent="0.25">
      <c r="A73" s="15" t="s">
        <v>92</v>
      </c>
      <c r="B73" s="6" t="s">
        <v>112</v>
      </c>
      <c r="C73" s="273"/>
    </row>
    <row r="74" spans="1:3" ht="14.25" customHeight="1" x14ac:dyDescent="0.25">
      <c r="A74" s="5" t="s">
        <v>536</v>
      </c>
      <c r="B74" s="6" t="s">
        <v>537</v>
      </c>
      <c r="C74" s="432"/>
    </row>
    <row r="75" spans="1:3" ht="14.25" customHeight="1" x14ac:dyDescent="0.25">
      <c r="A75" s="5" t="s">
        <v>113</v>
      </c>
      <c r="B75" s="6" t="s">
        <v>114</v>
      </c>
      <c r="C75" s="272"/>
    </row>
    <row r="76" spans="1:3" ht="14.25" customHeight="1" x14ac:dyDescent="0.25">
      <c r="A76" s="5" t="s">
        <v>115</v>
      </c>
      <c r="B76" s="6" t="s">
        <v>116</v>
      </c>
      <c r="C76" s="272"/>
    </row>
    <row r="77" spans="1:3" ht="14.25" customHeight="1" x14ac:dyDescent="0.25">
      <c r="A77" s="5" t="s">
        <v>117</v>
      </c>
      <c r="B77" s="6" t="s">
        <v>118</v>
      </c>
      <c r="C77" s="272">
        <v>17892395</v>
      </c>
    </row>
    <row r="78" spans="1:3" ht="14.25" customHeight="1" x14ac:dyDescent="0.25">
      <c r="A78" s="5" t="s">
        <v>119</v>
      </c>
      <c r="B78" s="6" t="s">
        <v>120</v>
      </c>
      <c r="C78" s="272"/>
    </row>
    <row r="79" spans="1:3" ht="14.25" customHeight="1" x14ac:dyDescent="0.25">
      <c r="A79" s="5" t="s">
        <v>121</v>
      </c>
      <c r="B79" s="6" t="s">
        <v>122</v>
      </c>
      <c r="C79" s="272">
        <v>124471676.04000002</v>
      </c>
    </row>
    <row r="80" spans="1:3" ht="14.25" customHeight="1" x14ac:dyDescent="0.25">
      <c r="A80" s="5" t="s">
        <v>35</v>
      </c>
      <c r="B80" s="6" t="s">
        <v>123</v>
      </c>
      <c r="C80" s="272">
        <v>55008724.480002955</v>
      </c>
    </row>
    <row r="81" spans="1:3" ht="14.25" customHeight="1" x14ac:dyDescent="0.25">
      <c r="A81" s="5" t="s">
        <v>124</v>
      </c>
      <c r="B81" s="6" t="s">
        <v>125</v>
      </c>
      <c r="C81" s="272"/>
    </row>
    <row r="82" spans="1:3" ht="14.25" customHeight="1" x14ac:dyDescent="0.25">
      <c r="A82" s="5" t="s">
        <v>126</v>
      </c>
      <c r="B82" s="6" t="s">
        <v>127</v>
      </c>
      <c r="C82" s="272"/>
    </row>
    <row r="83" spans="1:3" ht="14.25" customHeight="1" x14ac:dyDescent="0.25">
      <c r="A83" s="5" t="s">
        <v>128</v>
      </c>
      <c r="B83" s="6" t="s">
        <v>129</v>
      </c>
      <c r="C83" s="272">
        <v>43084096.68</v>
      </c>
    </row>
    <row r="84" spans="1:3" ht="14.25" customHeight="1" x14ac:dyDescent="0.25">
      <c r="A84" s="5" t="s">
        <v>130</v>
      </c>
      <c r="B84" s="6" t="s">
        <v>131</v>
      </c>
      <c r="C84" s="272">
        <v>1214921739.5153</v>
      </c>
    </row>
    <row r="85" spans="1:3" ht="14.25" customHeight="1" x14ac:dyDescent="0.25">
      <c r="A85" s="5" t="s">
        <v>132</v>
      </c>
      <c r="B85" s="6" t="s">
        <v>133</v>
      </c>
      <c r="C85" s="272"/>
    </row>
    <row r="86" spans="1:3" ht="14.25" customHeight="1" x14ac:dyDescent="0.25">
      <c r="A86" s="7" t="s">
        <v>134</v>
      </c>
      <c r="B86" s="8" t="s">
        <v>135</v>
      </c>
      <c r="C86" s="269">
        <v>1492419159.9333334</v>
      </c>
    </row>
    <row r="87" spans="1:3" ht="14.25" customHeight="1" x14ac:dyDescent="0.25">
      <c r="A87" s="15" t="s">
        <v>538</v>
      </c>
      <c r="B87" s="6" t="s">
        <v>136</v>
      </c>
      <c r="C87" s="273"/>
    </row>
    <row r="88" spans="1:3" ht="12.6" customHeight="1" x14ac:dyDescent="0.25">
      <c r="A88" s="15" t="s">
        <v>538</v>
      </c>
      <c r="B88" s="6" t="s">
        <v>137</v>
      </c>
      <c r="C88" s="273">
        <v>1492419159.9333334</v>
      </c>
    </row>
    <row r="89" spans="1:3" ht="12.6" customHeight="1" x14ac:dyDescent="0.25">
      <c r="A89" s="5" t="s">
        <v>138</v>
      </c>
      <c r="B89" s="6" t="s">
        <v>139</v>
      </c>
      <c r="C89" s="272">
        <v>846090301.51999998</v>
      </c>
    </row>
    <row r="90" spans="1:3" x14ac:dyDescent="0.25">
      <c r="A90" s="13" t="s">
        <v>140</v>
      </c>
      <c r="B90" s="14" t="s">
        <v>141</v>
      </c>
      <c r="C90" s="274">
        <v>13679018136.460287</v>
      </c>
    </row>
    <row r="91" spans="1:3" ht="14.4" x14ac:dyDescent="0.3">
      <c r="A91"/>
      <c r="B91"/>
      <c r="C91"/>
    </row>
    <row r="92" spans="1:3" x14ac:dyDescent="0.25">
      <c r="A92" s="16" t="s">
        <v>142</v>
      </c>
      <c r="B92" s="17" t="s">
        <v>143</v>
      </c>
      <c r="C92" s="274">
        <v>3034323826.0735817</v>
      </c>
    </row>
  </sheetData>
  <sheetProtection algorithmName="SHA-512" hashValue="c9/okNzVVh3+PtLr4Z5C+lYsf0Zb3JPvAh+9OC9q4jYqPt7wtYBXmm13P9xgb+H/iwnioAu7k6kw9dq7YhCoZw==" saltValue="IrT1UnnaRoPeulGMhG5kvg==" spinCount="100000" sheet="1" objects="1" scenarios="1"/>
  <hyperlinks>
    <hyperlink ref="A2" location="Content!A1" display="Back to content" xr:uid="{00000000-0004-0000-0100-000000000000}"/>
  </hyperlink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S58"/>
  <sheetViews>
    <sheetView zoomScale="80" zoomScaleNormal="80" workbookViewId="0"/>
  </sheetViews>
  <sheetFormatPr defaultColWidth="14.6640625" defaultRowHeight="13.2" x14ac:dyDescent="0.25"/>
  <cols>
    <col min="1" max="1" width="41.109375" style="2" customWidth="1"/>
    <col min="2" max="2" width="9.6640625" style="2" customWidth="1"/>
    <col min="3" max="18" width="25.6640625" style="2" customWidth="1"/>
    <col min="19" max="19" width="35.6640625" style="2" customWidth="1"/>
    <col min="20" max="20" width="25.6640625" style="2" customWidth="1"/>
    <col min="21" max="16384" width="14.6640625" style="2"/>
  </cols>
  <sheetData>
    <row r="1" spans="1:19" ht="13.8" x14ac:dyDescent="0.25">
      <c r="A1" s="18" t="s">
        <v>147</v>
      </c>
    </row>
    <row r="2" spans="1:19" ht="14.4" x14ac:dyDescent="0.3">
      <c r="A2" s="258" t="s">
        <v>144</v>
      </c>
    </row>
    <row r="4" spans="1:19" ht="15" customHeight="1" x14ac:dyDescent="0.3">
      <c r="A4" s="76"/>
      <c r="B4" s="76"/>
      <c r="C4" s="20"/>
      <c r="D4" s="20"/>
      <c r="E4" s="20"/>
      <c r="F4" s="20"/>
      <c r="G4" s="20"/>
      <c r="H4" s="21" t="s">
        <v>149</v>
      </c>
      <c r="I4" s="20"/>
      <c r="J4" s="20"/>
      <c r="K4" s="20"/>
      <c r="L4" s="20"/>
      <c r="M4" s="20"/>
      <c r="N4" s="22"/>
      <c r="O4" s="486" t="s">
        <v>150</v>
      </c>
      <c r="P4" s="487"/>
      <c r="Q4" s="487"/>
      <c r="R4" s="488"/>
      <c r="S4" s="479" t="s">
        <v>151</v>
      </c>
    </row>
    <row r="5" spans="1:19" ht="1.2" customHeight="1" x14ac:dyDescent="0.3">
      <c r="A5" s="77"/>
      <c r="B5" s="77"/>
      <c r="C5" s="23"/>
      <c r="D5" s="23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479"/>
    </row>
    <row r="6" spans="1:19" ht="26.4" x14ac:dyDescent="0.3">
      <c r="A6" s="77"/>
      <c r="B6" s="77"/>
      <c r="C6" s="24" t="s">
        <v>152</v>
      </c>
      <c r="D6" s="25" t="s">
        <v>153</v>
      </c>
      <c r="E6" s="25" t="s">
        <v>154</v>
      </c>
      <c r="F6" s="25" t="s">
        <v>155</v>
      </c>
      <c r="G6" s="25" t="s">
        <v>156</v>
      </c>
      <c r="H6" s="25" t="s">
        <v>157</v>
      </c>
      <c r="I6" s="25" t="s">
        <v>158</v>
      </c>
      <c r="J6" s="25" t="s">
        <v>159</v>
      </c>
      <c r="K6" s="25" t="s">
        <v>160</v>
      </c>
      <c r="L6" s="25" t="s">
        <v>161</v>
      </c>
      <c r="M6" s="25" t="s">
        <v>162</v>
      </c>
      <c r="N6" s="25" t="s">
        <v>163</v>
      </c>
      <c r="O6" s="25" t="s">
        <v>164</v>
      </c>
      <c r="P6" s="25" t="s">
        <v>165</v>
      </c>
      <c r="Q6" s="25" t="s">
        <v>166</v>
      </c>
      <c r="R6" s="26" t="s">
        <v>167</v>
      </c>
      <c r="S6" s="480"/>
    </row>
    <row r="7" spans="1:19" ht="14.4" x14ac:dyDescent="0.3">
      <c r="A7" s="77"/>
      <c r="B7" s="77"/>
      <c r="C7" s="27" t="s">
        <v>1</v>
      </c>
      <c r="D7" s="27" t="s">
        <v>168</v>
      </c>
      <c r="E7" s="27" t="s">
        <v>169</v>
      </c>
      <c r="F7" s="27" t="s">
        <v>170</v>
      </c>
      <c r="G7" s="27" t="s">
        <v>171</v>
      </c>
      <c r="H7" s="27" t="s">
        <v>172</v>
      </c>
      <c r="I7" s="27" t="s">
        <v>173</v>
      </c>
      <c r="J7" s="27" t="s">
        <v>174</v>
      </c>
      <c r="K7" s="27" t="s">
        <v>175</v>
      </c>
      <c r="L7" s="27" t="s">
        <v>176</v>
      </c>
      <c r="M7" s="27" t="s">
        <v>177</v>
      </c>
      <c r="N7" s="27" t="s">
        <v>178</v>
      </c>
      <c r="O7" s="27" t="s">
        <v>179</v>
      </c>
      <c r="P7" s="27" t="s">
        <v>180</v>
      </c>
      <c r="Q7" s="27" t="s">
        <v>181</v>
      </c>
      <c r="R7" s="27" t="s">
        <v>182</v>
      </c>
      <c r="S7" s="27" t="s">
        <v>183</v>
      </c>
    </row>
    <row r="8" spans="1:19" x14ac:dyDescent="0.25">
      <c r="A8" s="28" t="s">
        <v>184</v>
      </c>
      <c r="B8" s="29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1"/>
      <c r="S8" s="32"/>
    </row>
    <row r="9" spans="1:19" x14ac:dyDescent="0.25">
      <c r="A9" s="33" t="s">
        <v>185</v>
      </c>
      <c r="B9" s="34" t="s">
        <v>186</v>
      </c>
      <c r="C9" s="35">
        <v>191415044.87</v>
      </c>
      <c r="D9" s="35">
        <v>142661968.46000001</v>
      </c>
      <c r="E9" s="35">
        <v>546863943.43999994</v>
      </c>
      <c r="F9" s="35">
        <v>691891729.24000001</v>
      </c>
      <c r="G9" s="35">
        <v>1170216205.2399998</v>
      </c>
      <c r="H9" s="35">
        <v>15591502.779999999</v>
      </c>
      <c r="I9" s="35">
        <v>2247768487.6900001</v>
      </c>
      <c r="J9" s="35">
        <v>450221346.72000003</v>
      </c>
      <c r="K9" s="35"/>
      <c r="L9" s="35"/>
      <c r="M9" s="35">
        <v>1688116.39</v>
      </c>
      <c r="N9" s="35"/>
      <c r="O9" s="36"/>
      <c r="P9" s="36"/>
      <c r="Q9" s="36"/>
      <c r="R9" s="37"/>
      <c r="S9" s="38">
        <f>SUM(C9:R9)</f>
        <v>5458318344.8300009</v>
      </c>
    </row>
    <row r="10" spans="1:19" x14ac:dyDescent="0.25">
      <c r="A10" s="33" t="s">
        <v>187</v>
      </c>
      <c r="B10" s="34" t="s">
        <v>188</v>
      </c>
      <c r="C10" s="35"/>
      <c r="D10" s="35"/>
      <c r="E10" s="35"/>
      <c r="F10" s="35"/>
      <c r="G10" s="35"/>
      <c r="H10" s="35"/>
      <c r="I10" s="35"/>
      <c r="J10" s="35"/>
      <c r="K10" s="35"/>
      <c r="L10" s="35"/>
      <c r="M10" s="35"/>
      <c r="N10" s="35"/>
      <c r="O10" s="36"/>
      <c r="P10" s="36"/>
      <c r="Q10" s="36"/>
      <c r="R10" s="37"/>
      <c r="S10" s="38">
        <f>SUM(C10:R10)</f>
        <v>0</v>
      </c>
    </row>
    <row r="11" spans="1:19" x14ac:dyDescent="0.25">
      <c r="A11" s="39" t="s">
        <v>189</v>
      </c>
      <c r="B11" s="40" t="s">
        <v>190</v>
      </c>
      <c r="C11" s="36"/>
      <c r="D11" s="36"/>
      <c r="E11" s="36"/>
      <c r="F11" s="36"/>
      <c r="G11" s="36"/>
      <c r="H11" s="36"/>
      <c r="I11" s="36"/>
      <c r="J11" s="36"/>
      <c r="K11" s="36"/>
      <c r="L11" s="36"/>
      <c r="M11" s="36"/>
      <c r="N11" s="36"/>
      <c r="O11" s="41"/>
      <c r="P11" s="41"/>
      <c r="Q11" s="41"/>
      <c r="R11" s="42"/>
      <c r="S11" s="38">
        <f>SUM(C11:R11)</f>
        <v>0</v>
      </c>
    </row>
    <row r="12" spans="1:19" x14ac:dyDescent="0.25">
      <c r="A12" s="33" t="s">
        <v>191</v>
      </c>
      <c r="B12" s="43" t="s">
        <v>192</v>
      </c>
      <c r="C12" s="35">
        <v>20503279.030000001</v>
      </c>
      <c r="D12" s="35">
        <v>9494009.6199999992</v>
      </c>
      <c r="E12" s="35">
        <v>57245759.909999996</v>
      </c>
      <c r="F12" s="35">
        <v>135685421.93000001</v>
      </c>
      <c r="G12" s="35">
        <v>116960631.53999998</v>
      </c>
      <c r="H12" s="35">
        <v>1543305.13</v>
      </c>
      <c r="I12" s="35">
        <v>375539328.3900001</v>
      </c>
      <c r="J12" s="35">
        <v>101210460.86999999</v>
      </c>
      <c r="K12" s="35"/>
      <c r="L12" s="35"/>
      <c r="M12" s="35">
        <v>180605.98</v>
      </c>
      <c r="N12" s="35"/>
      <c r="O12" s="35"/>
      <c r="P12" s="35"/>
      <c r="Q12" s="35"/>
      <c r="R12" s="44"/>
      <c r="S12" s="38">
        <f>SUM(C12:R12)</f>
        <v>818362802.4000001</v>
      </c>
    </row>
    <row r="13" spans="1:19" x14ac:dyDescent="0.25">
      <c r="A13" s="45" t="s">
        <v>193</v>
      </c>
      <c r="B13" s="46" t="s">
        <v>194</v>
      </c>
      <c r="C13" s="47">
        <v>170911765.84</v>
      </c>
      <c r="D13" s="47">
        <v>133167958.84000002</v>
      </c>
      <c r="E13" s="47">
        <v>489618183.52999991</v>
      </c>
      <c r="F13" s="47">
        <v>556206307.30999994</v>
      </c>
      <c r="G13" s="47">
        <v>1053255573.6999999</v>
      </c>
      <c r="H13" s="47">
        <v>14048197.65</v>
      </c>
      <c r="I13" s="47">
        <v>1872229159.3</v>
      </c>
      <c r="J13" s="47">
        <v>349010885.85000008</v>
      </c>
      <c r="K13" s="47"/>
      <c r="L13" s="47"/>
      <c r="M13" s="47">
        <v>1507510.41</v>
      </c>
      <c r="N13" s="47"/>
      <c r="O13" s="47"/>
      <c r="P13" s="47"/>
      <c r="Q13" s="47"/>
      <c r="R13" s="48"/>
      <c r="S13" s="38">
        <f>SUM(C13:R13)</f>
        <v>4639955542.4300003</v>
      </c>
    </row>
    <row r="14" spans="1:19" x14ac:dyDescent="0.25">
      <c r="A14" s="28" t="s">
        <v>195</v>
      </c>
      <c r="B14" s="34"/>
      <c r="C14" s="35"/>
      <c r="D14" s="35"/>
      <c r="E14" s="35"/>
      <c r="F14" s="35"/>
      <c r="G14" s="35"/>
      <c r="H14" s="35"/>
      <c r="I14" s="35"/>
      <c r="J14" s="35"/>
      <c r="K14" s="35"/>
      <c r="L14" s="35"/>
      <c r="M14" s="35"/>
      <c r="N14" s="35"/>
      <c r="O14" s="35"/>
      <c r="P14" s="35"/>
      <c r="Q14" s="35"/>
      <c r="R14" s="35"/>
      <c r="S14" s="49"/>
    </row>
    <row r="15" spans="1:19" x14ac:dyDescent="0.25">
      <c r="A15" s="33" t="s">
        <v>185</v>
      </c>
      <c r="B15" s="34" t="s">
        <v>196</v>
      </c>
      <c r="C15" s="35">
        <v>197037982.78</v>
      </c>
      <c r="D15" s="35">
        <v>182409776.71000001</v>
      </c>
      <c r="E15" s="35">
        <v>561978697.57000005</v>
      </c>
      <c r="F15" s="35">
        <v>701600376.6400001</v>
      </c>
      <c r="G15" s="35">
        <v>1169606501.5100002</v>
      </c>
      <c r="H15" s="35">
        <v>15433027.300000001</v>
      </c>
      <c r="I15" s="35">
        <v>2071733264.47</v>
      </c>
      <c r="J15" s="35">
        <v>415620572.95999998</v>
      </c>
      <c r="K15" s="35"/>
      <c r="L15" s="35"/>
      <c r="M15" s="35">
        <v>1806022.86</v>
      </c>
      <c r="N15" s="35"/>
      <c r="O15" s="36"/>
      <c r="P15" s="36"/>
      <c r="Q15" s="36"/>
      <c r="R15" s="37"/>
      <c r="S15" s="38">
        <f>SUM(C15:R15)</f>
        <v>5317226222.8000002</v>
      </c>
    </row>
    <row r="16" spans="1:19" x14ac:dyDescent="0.25">
      <c r="A16" s="33" t="s">
        <v>187</v>
      </c>
      <c r="B16" s="34" t="s">
        <v>197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6"/>
      <c r="P16" s="36"/>
      <c r="Q16" s="36"/>
      <c r="R16" s="37"/>
      <c r="S16" s="38">
        <f>SUM(C16:R16)</f>
        <v>0</v>
      </c>
    </row>
    <row r="17" spans="1:19" x14ac:dyDescent="0.25">
      <c r="A17" s="39" t="s">
        <v>189</v>
      </c>
      <c r="B17" s="40" t="s">
        <v>198</v>
      </c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41"/>
      <c r="P17" s="41"/>
      <c r="Q17" s="41"/>
      <c r="R17" s="42"/>
      <c r="S17" s="38">
        <f>SUM(C17:R17)</f>
        <v>0</v>
      </c>
    </row>
    <row r="18" spans="1:19" x14ac:dyDescent="0.25">
      <c r="A18" s="33" t="s">
        <v>191</v>
      </c>
      <c r="B18" s="43" t="s">
        <v>199</v>
      </c>
      <c r="C18" s="35">
        <v>20386165.48</v>
      </c>
      <c r="D18" s="35">
        <v>10969777.33</v>
      </c>
      <c r="E18" s="35">
        <v>57245759.900000006</v>
      </c>
      <c r="F18" s="35">
        <v>135685421.97</v>
      </c>
      <c r="G18" s="35">
        <v>116960631.55999999</v>
      </c>
      <c r="H18" s="35">
        <v>1543305.1</v>
      </c>
      <c r="I18" s="35">
        <v>374163338.1400001</v>
      </c>
      <c r="J18" s="35">
        <v>89550294.579999998</v>
      </c>
      <c r="K18" s="35"/>
      <c r="L18" s="35"/>
      <c r="M18" s="35">
        <v>180605.98</v>
      </c>
      <c r="N18" s="35"/>
      <c r="O18" s="35"/>
      <c r="P18" s="35"/>
      <c r="Q18" s="35"/>
      <c r="R18" s="44"/>
      <c r="S18" s="38">
        <f>SUM(C18:R18)</f>
        <v>806685300.0400002</v>
      </c>
    </row>
    <row r="19" spans="1:19" x14ac:dyDescent="0.25">
      <c r="A19" s="50" t="s">
        <v>193</v>
      </c>
      <c r="B19" s="46" t="s">
        <v>200</v>
      </c>
      <c r="C19" s="47">
        <v>176651817.30000001</v>
      </c>
      <c r="D19" s="47">
        <v>171439999.38</v>
      </c>
      <c r="E19" s="47">
        <v>504732937.67000008</v>
      </c>
      <c r="F19" s="47">
        <v>565914954.67000008</v>
      </c>
      <c r="G19" s="47">
        <v>1052645869.9500003</v>
      </c>
      <c r="H19" s="47">
        <v>13889722.199999999</v>
      </c>
      <c r="I19" s="47">
        <v>1697569926.3299999</v>
      </c>
      <c r="J19" s="47">
        <v>326070278.38</v>
      </c>
      <c r="K19" s="47"/>
      <c r="L19" s="47"/>
      <c r="M19" s="47">
        <v>1625416.88</v>
      </c>
      <c r="N19" s="47"/>
      <c r="O19" s="47"/>
      <c r="P19" s="47"/>
      <c r="Q19" s="47"/>
      <c r="R19" s="48"/>
      <c r="S19" s="38">
        <f>SUM(C19:R19)</f>
        <v>4510540922.7600002</v>
      </c>
    </row>
    <row r="20" spans="1:19" x14ac:dyDescent="0.25">
      <c r="A20" s="28" t="s">
        <v>201</v>
      </c>
      <c r="B20" s="34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51"/>
      <c r="S20" s="49"/>
    </row>
    <row r="21" spans="1:19" x14ac:dyDescent="0.25">
      <c r="A21" s="33" t="s">
        <v>185</v>
      </c>
      <c r="B21" s="34" t="s">
        <v>202</v>
      </c>
      <c r="C21" s="35">
        <v>169572220.51999998</v>
      </c>
      <c r="D21" s="35">
        <v>207742931.12</v>
      </c>
      <c r="E21" s="35">
        <v>290280340.743752</v>
      </c>
      <c r="F21" s="35">
        <v>629303080.38700008</v>
      </c>
      <c r="G21" s="35">
        <v>647384846.71000004</v>
      </c>
      <c r="H21" s="35">
        <v>4945514.6100000003</v>
      </c>
      <c r="I21" s="35">
        <v>1505117341.6500003</v>
      </c>
      <c r="J21" s="35">
        <v>333285247.72000003</v>
      </c>
      <c r="K21" s="35"/>
      <c r="L21" s="35"/>
      <c r="M21" s="35">
        <v>403185.54</v>
      </c>
      <c r="N21" s="35"/>
      <c r="O21" s="36"/>
      <c r="P21" s="36"/>
      <c r="Q21" s="36"/>
      <c r="R21" s="37"/>
      <c r="S21" s="38">
        <f>SUM(C21:R21)</f>
        <v>3788034709.0007524</v>
      </c>
    </row>
    <row r="22" spans="1:19" x14ac:dyDescent="0.25">
      <c r="A22" s="33" t="s">
        <v>187</v>
      </c>
      <c r="B22" s="34" t="s">
        <v>203</v>
      </c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6"/>
      <c r="P22" s="36"/>
      <c r="Q22" s="36"/>
      <c r="R22" s="37"/>
      <c r="S22" s="38">
        <f>SUM(C22:R22)</f>
        <v>0</v>
      </c>
    </row>
    <row r="23" spans="1:19" x14ac:dyDescent="0.25">
      <c r="A23" s="33" t="s">
        <v>189</v>
      </c>
      <c r="B23" s="43" t="s">
        <v>204</v>
      </c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5"/>
      <c r="P23" s="35"/>
      <c r="Q23" s="35"/>
      <c r="R23" s="44"/>
      <c r="S23" s="38">
        <f>SUM(C23:R23)</f>
        <v>0</v>
      </c>
    </row>
    <row r="24" spans="1:19" x14ac:dyDescent="0.25">
      <c r="A24" s="33" t="s">
        <v>191</v>
      </c>
      <c r="B24" s="43" t="s">
        <v>205</v>
      </c>
      <c r="C24" s="35">
        <v>18238807.280000001</v>
      </c>
      <c r="D24" s="35">
        <v>28642610.309999999</v>
      </c>
      <c r="E24" s="35">
        <v>31106694.470375203</v>
      </c>
      <c r="F24" s="35">
        <v>108506679.46970001</v>
      </c>
      <c r="G24" s="35">
        <v>71127281.349999994</v>
      </c>
      <c r="H24" s="35">
        <v>555123.66</v>
      </c>
      <c r="I24" s="35">
        <v>215008149.18999997</v>
      </c>
      <c r="J24" s="35">
        <v>67363832.019999996</v>
      </c>
      <c r="K24" s="35"/>
      <c r="L24" s="35"/>
      <c r="M24" s="35">
        <v>45803.6</v>
      </c>
      <c r="N24" s="35"/>
      <c r="O24" s="35"/>
      <c r="P24" s="35"/>
      <c r="Q24" s="35"/>
      <c r="R24" s="44"/>
      <c r="S24" s="38">
        <f>SUM(C24:R24)</f>
        <v>540594981.35007524</v>
      </c>
    </row>
    <row r="25" spans="1:19" x14ac:dyDescent="0.25">
      <c r="A25" s="52" t="s">
        <v>193</v>
      </c>
      <c r="B25" s="46" t="s">
        <v>206</v>
      </c>
      <c r="C25" s="47">
        <v>151333413.23999998</v>
      </c>
      <c r="D25" s="47">
        <v>179100320.81</v>
      </c>
      <c r="E25" s="47">
        <v>259173646.27337679</v>
      </c>
      <c r="F25" s="47">
        <v>520796400.91730011</v>
      </c>
      <c r="G25" s="47">
        <v>576257565.36000001</v>
      </c>
      <c r="H25" s="47">
        <v>4390390.95</v>
      </c>
      <c r="I25" s="47">
        <v>1290109192.4600003</v>
      </c>
      <c r="J25" s="47">
        <v>265921415.69999996</v>
      </c>
      <c r="K25" s="47"/>
      <c r="L25" s="47"/>
      <c r="M25" s="47">
        <v>357381.94</v>
      </c>
      <c r="N25" s="47"/>
      <c r="O25" s="47"/>
      <c r="P25" s="47"/>
      <c r="Q25" s="47"/>
      <c r="R25" s="48"/>
      <c r="S25" s="38">
        <f>SUM(C25:R25)</f>
        <v>3247439727.6506772</v>
      </c>
    </row>
    <row r="26" spans="1:19" x14ac:dyDescent="0.25">
      <c r="A26" s="53" t="s">
        <v>207</v>
      </c>
      <c r="B26" s="54"/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49"/>
    </row>
    <row r="27" spans="1:19" x14ac:dyDescent="0.25">
      <c r="A27" s="33" t="s">
        <v>185</v>
      </c>
      <c r="B27" s="43" t="s">
        <v>208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6"/>
      <c r="P27" s="36"/>
      <c r="Q27" s="36"/>
      <c r="R27" s="37"/>
      <c r="S27" s="38">
        <f t="shared" ref="S27:S32" si="0">SUM(C27:R27)</f>
        <v>0</v>
      </c>
    </row>
    <row r="28" spans="1:19" x14ac:dyDescent="0.25">
      <c r="A28" s="33" t="s">
        <v>187</v>
      </c>
      <c r="B28" s="43" t="s">
        <v>209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6"/>
      <c r="P28" s="36"/>
      <c r="Q28" s="36"/>
      <c r="R28" s="37"/>
      <c r="S28" s="38">
        <f t="shared" si="0"/>
        <v>0</v>
      </c>
    </row>
    <row r="29" spans="1:19" x14ac:dyDescent="0.25">
      <c r="A29" s="33" t="s">
        <v>189</v>
      </c>
      <c r="B29" s="43" t="s">
        <v>210</v>
      </c>
      <c r="C29" s="36"/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41"/>
      <c r="P29" s="41"/>
      <c r="Q29" s="41"/>
      <c r="R29" s="42"/>
      <c r="S29" s="38">
        <f t="shared" si="0"/>
        <v>0</v>
      </c>
    </row>
    <row r="30" spans="1:19" x14ac:dyDescent="0.25">
      <c r="A30" s="33" t="s">
        <v>191</v>
      </c>
      <c r="B30" s="43" t="s">
        <v>211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44"/>
      <c r="S30" s="38">
        <f t="shared" si="0"/>
        <v>0</v>
      </c>
    </row>
    <row r="31" spans="1:19" x14ac:dyDescent="0.25">
      <c r="A31" s="55" t="s">
        <v>193</v>
      </c>
      <c r="B31" s="46" t="s">
        <v>212</v>
      </c>
      <c r="C31" s="47"/>
      <c r="D31" s="47"/>
      <c r="E31" s="47"/>
      <c r="F31" s="47"/>
      <c r="G31" s="47"/>
      <c r="H31" s="47"/>
      <c r="I31" s="47"/>
      <c r="J31" s="47"/>
      <c r="K31" s="47"/>
      <c r="L31" s="47"/>
      <c r="M31" s="47"/>
      <c r="N31" s="47"/>
      <c r="O31" s="47"/>
      <c r="P31" s="47"/>
      <c r="Q31" s="47"/>
      <c r="R31" s="48"/>
      <c r="S31" s="38">
        <f t="shared" si="0"/>
        <v>0</v>
      </c>
    </row>
    <row r="32" spans="1:19" x14ac:dyDescent="0.25">
      <c r="A32" s="56" t="s">
        <v>213</v>
      </c>
      <c r="B32" s="57" t="s">
        <v>214</v>
      </c>
      <c r="C32" s="47">
        <v>21094348.380460657</v>
      </c>
      <c r="D32" s="47">
        <v>24660189.574056499</v>
      </c>
      <c r="E32" s="47">
        <v>76433426.757872105</v>
      </c>
      <c r="F32" s="47">
        <v>127163147.2657972</v>
      </c>
      <c r="G32" s="47">
        <v>147116567.62147889</v>
      </c>
      <c r="H32" s="47">
        <v>1877784.897045109</v>
      </c>
      <c r="I32" s="47">
        <v>325858040.13437504</v>
      </c>
      <c r="J32" s="47">
        <v>60384538.470967591</v>
      </c>
      <c r="K32" s="47"/>
      <c r="L32" s="47"/>
      <c r="M32" s="47">
        <v>-51034.85</v>
      </c>
      <c r="N32" s="47"/>
      <c r="O32" s="47"/>
      <c r="P32" s="47"/>
      <c r="Q32" s="47"/>
      <c r="R32" s="48"/>
      <c r="S32" s="38">
        <f t="shared" si="0"/>
        <v>784537008.25205314</v>
      </c>
    </row>
    <row r="33" spans="1:19" x14ac:dyDescent="0.25">
      <c r="A33" s="58" t="s">
        <v>215</v>
      </c>
      <c r="B33" s="59" t="s">
        <v>216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60">
        <v>21849533.73</v>
      </c>
    </row>
    <row r="34" spans="1:19" x14ac:dyDescent="0.25">
      <c r="A34" s="50" t="s">
        <v>217</v>
      </c>
      <c r="B34" s="61" t="s">
        <v>218</v>
      </c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3"/>
      <c r="S34" s="64">
        <v>806386541.98205316</v>
      </c>
    </row>
    <row r="35" spans="1:19" ht="14.4" x14ac:dyDescent="0.3">
      <c r="A35" s="77"/>
      <c r="B35" s="77"/>
      <c r="C35" s="77"/>
      <c r="D35" s="77"/>
      <c r="E35" s="77"/>
      <c r="F35" s="77"/>
      <c r="G35" s="77"/>
      <c r="H35" s="77"/>
      <c r="I35" s="77"/>
      <c r="J35" s="77"/>
      <c r="K35" s="77"/>
      <c r="L35" s="77"/>
      <c r="M35" s="77"/>
      <c r="N35" s="77"/>
      <c r="O35" s="77"/>
      <c r="P35" s="77"/>
      <c r="Q35" s="77"/>
      <c r="R35" s="77"/>
      <c r="S35" s="77"/>
    </row>
    <row r="36" spans="1:19" ht="15" customHeight="1" x14ac:dyDescent="0.3">
      <c r="A36" s="77"/>
      <c r="B36" s="77"/>
      <c r="C36" s="481" t="s">
        <v>219</v>
      </c>
      <c r="D36" s="482"/>
      <c r="E36" s="482"/>
      <c r="F36" s="482"/>
      <c r="G36" s="482"/>
      <c r="H36" s="483"/>
      <c r="I36" s="481" t="s">
        <v>220</v>
      </c>
      <c r="J36" s="483"/>
      <c r="K36" s="479" t="s">
        <v>151</v>
      </c>
      <c r="L36" s="484"/>
      <c r="M36" s="485"/>
      <c r="N36" s="485"/>
      <c r="O36" s="485"/>
      <c r="P36" s="485"/>
      <c r="Q36" s="119"/>
      <c r="R36" s="77"/>
      <c r="S36" s="77"/>
    </row>
    <row r="37" spans="1:19" ht="1.95" customHeight="1" x14ac:dyDescent="0.3">
      <c r="A37" s="77"/>
      <c r="B37" s="77"/>
      <c r="C37" s="23"/>
      <c r="D37" s="23"/>
      <c r="E37" s="23"/>
      <c r="F37" s="23"/>
      <c r="G37" s="23"/>
      <c r="H37" s="23"/>
      <c r="I37" s="23"/>
      <c r="J37" s="23"/>
      <c r="K37" s="479"/>
      <c r="L37" s="119"/>
      <c r="M37" s="119"/>
      <c r="N37" s="119"/>
      <c r="O37" s="119"/>
      <c r="P37" s="119"/>
      <c r="Q37" s="119"/>
      <c r="R37" s="77"/>
      <c r="S37" s="77"/>
    </row>
    <row r="38" spans="1:19" ht="79.2" x14ac:dyDescent="0.3">
      <c r="A38" s="77"/>
      <c r="B38" s="79"/>
      <c r="C38" s="24" t="s">
        <v>221</v>
      </c>
      <c r="D38" s="25" t="s">
        <v>222</v>
      </c>
      <c r="E38" s="25" t="s">
        <v>223</v>
      </c>
      <c r="F38" s="25" t="s">
        <v>224</v>
      </c>
      <c r="G38" s="25" t="s">
        <v>225</v>
      </c>
      <c r="H38" s="25" t="s">
        <v>226</v>
      </c>
      <c r="I38" s="25" t="s">
        <v>227</v>
      </c>
      <c r="J38" s="26" t="s">
        <v>228</v>
      </c>
      <c r="K38" s="480"/>
      <c r="L38" s="122"/>
      <c r="M38" s="122"/>
      <c r="N38" s="122"/>
      <c r="O38" s="122"/>
      <c r="P38" s="122"/>
      <c r="Q38" s="122"/>
      <c r="R38" s="79"/>
      <c r="S38" s="79"/>
    </row>
    <row r="39" spans="1:19" ht="14.4" x14ac:dyDescent="0.3">
      <c r="A39" s="77"/>
      <c r="B39" s="77"/>
      <c r="C39" s="27" t="s">
        <v>229</v>
      </c>
      <c r="D39" s="27" t="s">
        <v>230</v>
      </c>
      <c r="E39" s="27" t="s">
        <v>231</v>
      </c>
      <c r="F39" s="27" t="s">
        <v>232</v>
      </c>
      <c r="G39" s="27" t="s">
        <v>233</v>
      </c>
      <c r="H39" s="27" t="s">
        <v>234</v>
      </c>
      <c r="I39" s="27" t="s">
        <v>235</v>
      </c>
      <c r="J39" s="27" t="s">
        <v>236</v>
      </c>
      <c r="K39" s="27" t="s">
        <v>237</v>
      </c>
      <c r="L39" s="122"/>
      <c r="M39" s="122"/>
      <c r="N39" s="122"/>
      <c r="O39" s="122"/>
      <c r="P39" s="122"/>
      <c r="Q39" s="122"/>
      <c r="R39" s="79"/>
      <c r="S39" s="79"/>
    </row>
    <row r="40" spans="1:19" ht="14.4" x14ac:dyDescent="0.3">
      <c r="A40" s="28" t="s">
        <v>184</v>
      </c>
      <c r="B40" s="29"/>
      <c r="C40" s="30"/>
      <c r="D40" s="30"/>
      <c r="E40" s="30"/>
      <c r="F40" s="30"/>
      <c r="G40" s="30"/>
      <c r="H40" s="30"/>
      <c r="I40" s="30"/>
      <c r="J40" s="30"/>
      <c r="K40" s="32"/>
      <c r="L40" s="122"/>
      <c r="M40" s="119"/>
      <c r="N40" s="119"/>
      <c r="O40" s="119"/>
      <c r="P40" s="119"/>
      <c r="Q40" s="119"/>
      <c r="R40" s="77"/>
      <c r="S40" s="77"/>
    </row>
    <row r="41" spans="1:19" ht="14.4" x14ac:dyDescent="0.3">
      <c r="A41" s="33" t="s">
        <v>238</v>
      </c>
      <c r="B41" s="34" t="s">
        <v>239</v>
      </c>
      <c r="C41" s="35">
        <v>298373786.06999999</v>
      </c>
      <c r="D41" s="35"/>
      <c r="E41" s="35"/>
      <c r="F41" s="35"/>
      <c r="G41" s="35"/>
      <c r="H41" s="35"/>
      <c r="I41" s="35"/>
      <c r="J41" s="51"/>
      <c r="K41" s="66">
        <f>SUM(C41:J41)</f>
        <v>298373786.06999999</v>
      </c>
      <c r="L41" s="122"/>
      <c r="M41" s="119"/>
      <c r="N41" s="119"/>
      <c r="O41" s="119"/>
      <c r="P41" s="119"/>
      <c r="Q41" s="119"/>
      <c r="R41" s="77"/>
      <c r="S41" s="77"/>
    </row>
    <row r="42" spans="1:19" ht="14.4" x14ac:dyDescent="0.3">
      <c r="A42" s="33" t="s">
        <v>191</v>
      </c>
      <c r="B42" s="34" t="s">
        <v>240</v>
      </c>
      <c r="C42" s="35">
        <v>30857570.109999999</v>
      </c>
      <c r="D42" s="35"/>
      <c r="E42" s="35"/>
      <c r="F42" s="35"/>
      <c r="G42" s="35"/>
      <c r="H42" s="35"/>
      <c r="I42" s="35"/>
      <c r="J42" s="51"/>
      <c r="K42" s="66">
        <f>SUM(C42:J42)</f>
        <v>30857570.109999999</v>
      </c>
      <c r="L42" s="122"/>
      <c r="M42" s="119"/>
      <c r="N42" s="119"/>
      <c r="O42" s="119"/>
      <c r="P42" s="119"/>
      <c r="Q42" s="119"/>
      <c r="R42" s="77"/>
      <c r="S42" s="77"/>
    </row>
    <row r="43" spans="1:19" ht="14.4" x14ac:dyDescent="0.3">
      <c r="A43" s="45" t="s">
        <v>193</v>
      </c>
      <c r="B43" s="46" t="s">
        <v>241</v>
      </c>
      <c r="C43" s="47">
        <v>267516215.96000001</v>
      </c>
      <c r="D43" s="47"/>
      <c r="E43" s="47"/>
      <c r="F43" s="47"/>
      <c r="G43" s="47"/>
      <c r="H43" s="47"/>
      <c r="I43" s="47"/>
      <c r="J43" s="47"/>
      <c r="K43" s="66">
        <f>SUM(C43:J43)</f>
        <v>267516215.96000001</v>
      </c>
      <c r="L43" s="122"/>
      <c r="M43" s="119"/>
      <c r="N43" s="119"/>
      <c r="O43" s="119"/>
      <c r="P43" s="119"/>
      <c r="Q43" s="119"/>
      <c r="R43" s="77"/>
      <c r="S43" s="77"/>
    </row>
    <row r="44" spans="1:19" ht="14.4" x14ac:dyDescent="0.3">
      <c r="A44" s="28" t="s">
        <v>195</v>
      </c>
      <c r="B44" s="67"/>
      <c r="C44" s="68"/>
      <c r="D44" s="68"/>
      <c r="E44" s="68"/>
      <c r="F44" s="68"/>
      <c r="G44" s="68"/>
      <c r="H44" s="68"/>
      <c r="I44" s="68"/>
      <c r="J44" s="69"/>
      <c r="K44" s="70"/>
      <c r="L44" s="122"/>
      <c r="M44" s="119"/>
      <c r="N44" s="119"/>
      <c r="O44" s="119"/>
      <c r="P44" s="119"/>
      <c r="Q44" s="119"/>
      <c r="R44" s="77"/>
      <c r="S44" s="77"/>
    </row>
    <row r="45" spans="1:19" ht="14.4" x14ac:dyDescent="0.3">
      <c r="A45" s="33" t="s">
        <v>238</v>
      </c>
      <c r="B45" s="34" t="s">
        <v>242</v>
      </c>
      <c r="C45" s="35">
        <v>302704962.13</v>
      </c>
      <c r="D45" s="35"/>
      <c r="E45" s="35"/>
      <c r="F45" s="35"/>
      <c r="G45" s="35"/>
      <c r="H45" s="35"/>
      <c r="I45" s="35"/>
      <c r="J45" s="51"/>
      <c r="K45" s="66">
        <f>SUM(C45:J45)</f>
        <v>302704962.13</v>
      </c>
      <c r="L45" s="122"/>
      <c r="M45" s="119"/>
      <c r="N45" s="119"/>
      <c r="O45" s="119"/>
      <c r="P45" s="119"/>
      <c r="Q45" s="119"/>
      <c r="R45" s="77"/>
      <c r="S45" s="77"/>
    </row>
    <row r="46" spans="1:19" ht="14.4" x14ac:dyDescent="0.3">
      <c r="A46" s="33" t="s">
        <v>191</v>
      </c>
      <c r="B46" s="34" t="s">
        <v>243</v>
      </c>
      <c r="C46" s="35">
        <v>30857570.100000001</v>
      </c>
      <c r="D46" s="35"/>
      <c r="E46" s="35"/>
      <c r="F46" s="35"/>
      <c r="G46" s="35"/>
      <c r="H46" s="35"/>
      <c r="I46" s="35"/>
      <c r="J46" s="51"/>
      <c r="K46" s="66">
        <f>SUM(C46:J46)</f>
        <v>30857570.100000001</v>
      </c>
      <c r="L46" s="122"/>
      <c r="M46" s="119"/>
      <c r="N46" s="119"/>
      <c r="O46" s="119"/>
      <c r="P46" s="119"/>
      <c r="Q46" s="119"/>
      <c r="R46" s="77"/>
      <c r="S46" s="77"/>
    </row>
    <row r="47" spans="1:19" ht="14.4" x14ac:dyDescent="0.3">
      <c r="A47" s="45" t="s">
        <v>193</v>
      </c>
      <c r="B47" s="46" t="s">
        <v>244</v>
      </c>
      <c r="C47" s="47">
        <v>271847392.02999997</v>
      </c>
      <c r="D47" s="47"/>
      <c r="E47" s="47"/>
      <c r="F47" s="47"/>
      <c r="G47" s="47"/>
      <c r="H47" s="47"/>
      <c r="I47" s="47"/>
      <c r="J47" s="47"/>
      <c r="K47" s="66">
        <f>SUM(C47:J47)</f>
        <v>271847392.02999997</v>
      </c>
      <c r="L47" s="122"/>
      <c r="M47" s="119"/>
      <c r="N47" s="119"/>
      <c r="O47" s="119"/>
      <c r="P47" s="119"/>
      <c r="Q47" s="119"/>
      <c r="R47" s="77"/>
      <c r="S47" s="77"/>
    </row>
    <row r="48" spans="1:19" ht="14.4" x14ac:dyDescent="0.3">
      <c r="A48" s="28" t="s">
        <v>201</v>
      </c>
      <c r="B48" s="67"/>
      <c r="C48" s="68"/>
      <c r="D48" s="68"/>
      <c r="E48" s="68"/>
      <c r="F48" s="68"/>
      <c r="G48" s="68"/>
      <c r="H48" s="68"/>
      <c r="I48" s="68"/>
      <c r="J48" s="69"/>
      <c r="K48" s="70"/>
      <c r="L48" s="122"/>
      <c r="M48" s="119"/>
      <c r="N48" s="119"/>
      <c r="O48" s="119"/>
      <c r="P48" s="119"/>
      <c r="Q48" s="119"/>
      <c r="R48" s="77"/>
      <c r="S48" s="77"/>
    </row>
    <row r="49" spans="1:19" ht="14.4" x14ac:dyDescent="0.3">
      <c r="A49" s="33" t="s">
        <v>238</v>
      </c>
      <c r="B49" s="34" t="s">
        <v>245</v>
      </c>
      <c r="C49" s="35">
        <v>294881097.02999997</v>
      </c>
      <c r="D49" s="35"/>
      <c r="E49" s="35"/>
      <c r="F49" s="35"/>
      <c r="G49" s="35">
        <v>267208599.49624798</v>
      </c>
      <c r="H49" s="35">
        <v>1547352.3030000001</v>
      </c>
      <c r="I49" s="35"/>
      <c r="J49" s="51"/>
      <c r="K49" s="66">
        <f>SUM(C49:J49)</f>
        <v>563637048.82924795</v>
      </c>
      <c r="L49" s="122"/>
      <c r="M49" s="119"/>
      <c r="N49" s="119"/>
      <c r="O49" s="119"/>
      <c r="P49" s="119"/>
      <c r="Q49" s="119"/>
      <c r="R49" s="77"/>
      <c r="S49" s="77"/>
    </row>
    <row r="50" spans="1:19" ht="14.4" x14ac:dyDescent="0.3">
      <c r="A50" s="33" t="s">
        <v>191</v>
      </c>
      <c r="B50" s="34" t="s">
        <v>246</v>
      </c>
      <c r="C50" s="35">
        <v>31887462.539999999</v>
      </c>
      <c r="D50" s="35"/>
      <c r="E50" s="35"/>
      <c r="F50" s="35"/>
      <c r="G50" s="35">
        <v>26720859.949624799</v>
      </c>
      <c r="H50" s="35">
        <v>154735.2303</v>
      </c>
      <c r="I50" s="35"/>
      <c r="J50" s="51"/>
      <c r="K50" s="66">
        <f>SUM(C50:J50)</f>
        <v>58763057.7199248</v>
      </c>
      <c r="L50" s="122"/>
      <c r="M50" s="119"/>
      <c r="N50" s="119"/>
      <c r="O50" s="119"/>
      <c r="P50" s="119"/>
      <c r="Q50" s="119"/>
      <c r="R50" s="77"/>
      <c r="S50" s="77"/>
    </row>
    <row r="51" spans="1:19" ht="14.4" x14ac:dyDescent="0.3">
      <c r="A51" s="45" t="s">
        <v>193</v>
      </c>
      <c r="B51" s="46" t="s">
        <v>247</v>
      </c>
      <c r="C51" s="47">
        <v>262993634.48999998</v>
      </c>
      <c r="D51" s="47"/>
      <c r="E51" s="47"/>
      <c r="F51" s="47"/>
      <c r="G51" s="47">
        <v>240487739.54662317</v>
      </c>
      <c r="H51" s="47">
        <v>1392617.0726999999</v>
      </c>
      <c r="I51" s="47"/>
      <c r="J51" s="47"/>
      <c r="K51" s="66">
        <f>SUM(C51:J51)</f>
        <v>504873991.10932314</v>
      </c>
      <c r="L51" s="122"/>
      <c r="M51" s="119"/>
      <c r="N51" s="119"/>
      <c r="O51" s="119"/>
      <c r="P51" s="119"/>
      <c r="Q51" s="119"/>
      <c r="R51" s="77"/>
      <c r="S51" s="77"/>
    </row>
    <row r="52" spans="1:19" ht="14.4" x14ac:dyDescent="0.3">
      <c r="A52" s="28" t="s">
        <v>207</v>
      </c>
      <c r="B52" s="67"/>
      <c r="C52" s="68"/>
      <c r="D52" s="68"/>
      <c r="E52" s="68"/>
      <c r="F52" s="68"/>
      <c r="G52" s="68"/>
      <c r="H52" s="68"/>
      <c r="I52" s="68"/>
      <c r="J52" s="69"/>
      <c r="K52" s="70"/>
      <c r="L52" s="390"/>
      <c r="M52" s="390"/>
      <c r="N52" s="390"/>
      <c r="O52" s="390"/>
      <c r="P52" s="390"/>
      <c r="Q52" s="119"/>
      <c r="R52" s="77"/>
      <c r="S52" s="77"/>
    </row>
    <row r="53" spans="1:19" ht="14.4" x14ac:dyDescent="0.3">
      <c r="A53" s="33" t="s">
        <v>238</v>
      </c>
      <c r="B53" s="34" t="s">
        <v>248</v>
      </c>
      <c r="C53" s="35"/>
      <c r="D53" s="35"/>
      <c r="E53" s="35"/>
      <c r="F53" s="35"/>
      <c r="G53" s="35"/>
      <c r="H53" s="35"/>
      <c r="I53" s="35"/>
      <c r="J53" s="51"/>
      <c r="K53" s="66">
        <f>SUM(C53:J53)</f>
        <v>0</v>
      </c>
      <c r="L53" s="390"/>
      <c r="M53" s="390"/>
      <c r="N53" s="390"/>
      <c r="O53" s="390"/>
      <c r="P53" s="390"/>
      <c r="Q53" s="119"/>
      <c r="R53" s="77"/>
      <c r="S53" s="77"/>
    </row>
    <row r="54" spans="1:19" ht="14.4" x14ac:dyDescent="0.3">
      <c r="A54" s="33" t="s">
        <v>191</v>
      </c>
      <c r="B54" s="40" t="s">
        <v>249</v>
      </c>
      <c r="C54" s="35"/>
      <c r="D54" s="35"/>
      <c r="E54" s="35"/>
      <c r="F54" s="35"/>
      <c r="G54" s="35"/>
      <c r="H54" s="35"/>
      <c r="I54" s="35"/>
      <c r="J54" s="51"/>
      <c r="K54" s="66">
        <f>SUM(C54:J54)</f>
        <v>0</v>
      </c>
      <c r="L54" s="390"/>
      <c r="M54" s="390"/>
      <c r="N54" s="390"/>
      <c r="O54" s="390"/>
      <c r="P54" s="390"/>
      <c r="Q54" s="119"/>
      <c r="R54" s="77"/>
      <c r="S54" s="77"/>
    </row>
    <row r="55" spans="1:19" ht="14.4" x14ac:dyDescent="0.3">
      <c r="A55" s="55" t="s">
        <v>193</v>
      </c>
      <c r="B55" s="46" t="s">
        <v>250</v>
      </c>
      <c r="C55" s="47"/>
      <c r="D55" s="47"/>
      <c r="E55" s="47"/>
      <c r="F55" s="47"/>
      <c r="G55" s="47"/>
      <c r="H55" s="47"/>
      <c r="I55" s="47"/>
      <c r="J55" s="47"/>
      <c r="K55" s="66">
        <f>SUM(C55:J55)</f>
        <v>0</v>
      </c>
      <c r="L55" s="390"/>
      <c r="M55" s="390"/>
      <c r="N55" s="390"/>
      <c r="O55" s="390"/>
      <c r="P55" s="390"/>
      <c r="Q55" s="119"/>
      <c r="R55" s="77"/>
      <c r="S55" s="77"/>
    </row>
    <row r="56" spans="1:19" ht="14.4" x14ac:dyDescent="0.3">
      <c r="A56" s="56" t="s">
        <v>213</v>
      </c>
      <c r="B56" s="57" t="s">
        <v>251</v>
      </c>
      <c r="C56" s="47">
        <v>48216375.897940777</v>
      </c>
      <c r="D56" s="47"/>
      <c r="E56" s="47"/>
      <c r="F56" s="47"/>
      <c r="G56" s="47"/>
      <c r="H56" s="47"/>
      <c r="I56" s="47"/>
      <c r="J56" s="47"/>
      <c r="K56" s="66">
        <f>SUM(C56:J56)</f>
        <v>48216375.897940777</v>
      </c>
      <c r="L56" s="390"/>
      <c r="M56" s="390"/>
      <c r="N56" s="390"/>
      <c r="O56" s="390"/>
      <c r="P56" s="390"/>
      <c r="Q56" s="119"/>
      <c r="R56" s="77"/>
      <c r="S56" s="77"/>
    </row>
    <row r="57" spans="1:19" ht="14.4" x14ac:dyDescent="0.3">
      <c r="A57" s="58" t="s">
        <v>215</v>
      </c>
      <c r="B57" s="67" t="s">
        <v>252</v>
      </c>
      <c r="C57" s="36"/>
      <c r="D57" s="36"/>
      <c r="E57" s="36"/>
      <c r="F57" s="36"/>
      <c r="G57" s="36"/>
      <c r="H57" s="36"/>
      <c r="I57" s="36"/>
      <c r="J57" s="36"/>
      <c r="K57" s="71">
        <v>0</v>
      </c>
      <c r="L57" s="390"/>
      <c r="M57" s="390"/>
      <c r="N57" s="390"/>
      <c r="O57" s="390"/>
      <c r="P57" s="390"/>
      <c r="Q57" s="119"/>
      <c r="R57" s="77"/>
      <c r="S57" s="77"/>
    </row>
    <row r="58" spans="1:19" ht="14.4" x14ac:dyDescent="0.3">
      <c r="A58" s="72" t="s">
        <v>217</v>
      </c>
      <c r="B58" s="73" t="s">
        <v>253</v>
      </c>
      <c r="C58" s="74"/>
      <c r="D58" s="74"/>
      <c r="E58" s="74"/>
      <c r="F58" s="74"/>
      <c r="G58" s="74"/>
      <c r="H58" s="74"/>
      <c r="I58" s="74"/>
      <c r="J58" s="74"/>
      <c r="K58" s="75">
        <v>48216375.897940777</v>
      </c>
      <c r="L58" s="390"/>
      <c r="M58" s="390"/>
      <c r="N58" s="390"/>
      <c r="O58" s="390"/>
      <c r="P58" s="390"/>
      <c r="Q58" s="119"/>
      <c r="R58" s="77"/>
      <c r="S58" s="77"/>
    </row>
  </sheetData>
  <sheetProtection algorithmName="SHA-512" hashValue="1w7irmZpoVMHUwVIg63zhSg1JE81RFYfOTbyZzbNwDue39Jj+Hfow95opQgDdS7oAV2+/hSm+i10vcSo7Aktaw==" saltValue="oW3R9mKTYb/vbSp/OX831w==" spinCount="100000" sheet="1" objects="1" scenarios="1"/>
  <mergeCells count="6">
    <mergeCell ref="S4:S6"/>
    <mergeCell ref="C36:H36"/>
    <mergeCell ref="I36:J36"/>
    <mergeCell ref="K36:K38"/>
    <mergeCell ref="L36:P36"/>
    <mergeCell ref="O4:R4"/>
  </mergeCells>
  <hyperlinks>
    <hyperlink ref="A2" location="Content!A1" display="Back to content" xr:uid="{00000000-0004-0000-0200-000000000000}"/>
  </hyperlink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I62"/>
  <sheetViews>
    <sheetView zoomScale="80" zoomScaleNormal="80" workbookViewId="0"/>
  </sheetViews>
  <sheetFormatPr defaultColWidth="8.88671875" defaultRowHeight="13.2" x14ac:dyDescent="0.25"/>
  <cols>
    <col min="1" max="1" width="41" style="2" customWidth="1"/>
    <col min="2" max="2" width="11.109375" style="2" customWidth="1"/>
    <col min="3" max="9" width="22.6640625" style="2" customWidth="1"/>
    <col min="10" max="16384" width="8.88671875" style="2"/>
  </cols>
  <sheetData>
    <row r="1" spans="1:9" ht="13.8" x14ac:dyDescent="0.25">
      <c r="A1" s="18" t="s">
        <v>270</v>
      </c>
    </row>
    <row r="2" spans="1:9" ht="14.4" x14ac:dyDescent="0.3">
      <c r="A2" s="258" t="s">
        <v>144</v>
      </c>
    </row>
    <row r="4" spans="1:9" ht="25.5" customHeight="1" x14ac:dyDescent="0.3">
      <c r="A4" s="119"/>
      <c r="B4" s="120"/>
      <c r="C4" s="80" t="s">
        <v>254</v>
      </c>
      <c r="D4" s="489" t="s">
        <v>255</v>
      </c>
      <c r="E4" s="490"/>
      <c r="F4" s="490"/>
      <c r="G4" s="490"/>
      <c r="H4" s="491"/>
      <c r="I4" s="80" t="s">
        <v>256</v>
      </c>
    </row>
    <row r="5" spans="1:9" ht="14.4" x14ac:dyDescent="0.3">
      <c r="A5" s="119"/>
      <c r="B5" s="120"/>
      <c r="C5" s="80" t="s">
        <v>1</v>
      </c>
      <c r="D5" s="80" t="s">
        <v>168</v>
      </c>
      <c r="E5" s="80" t="s">
        <v>169</v>
      </c>
      <c r="F5" s="80" t="s">
        <v>170</v>
      </c>
      <c r="G5" s="80" t="s">
        <v>171</v>
      </c>
      <c r="H5" s="80" t="s">
        <v>172</v>
      </c>
      <c r="I5" s="80" t="s">
        <v>173</v>
      </c>
    </row>
    <row r="6" spans="1:9" ht="14.4" x14ac:dyDescent="0.3">
      <c r="A6" s="119"/>
      <c r="B6" s="121" t="s">
        <v>257</v>
      </c>
      <c r="C6" s="81"/>
      <c r="D6" s="82" t="str">
        <f ca="1">IF(ISBLANK(OFFSET(D5,3,0)),"",OFFSET(D5,3,0))</f>
        <v>SE</v>
      </c>
      <c r="E6" s="82" t="str">
        <f t="shared" ref="E6:H6" ca="1" si="0">IF(ISBLANK(OFFSET(E5,3,0)),"",OFFSET(E5,3,0))</f>
        <v>GB</v>
      </c>
      <c r="F6" s="82" t="str">
        <f t="shared" ca="1" si="0"/>
        <v>DK</v>
      </c>
      <c r="G6" s="82" t="str">
        <f t="shared" ca="1" si="0"/>
        <v>FI</v>
      </c>
      <c r="H6" s="82" t="str">
        <f t="shared" ca="1" si="0"/>
        <v/>
      </c>
      <c r="I6" s="81"/>
    </row>
    <row r="7" spans="1:9" ht="14.4" x14ac:dyDescent="0.3">
      <c r="A7" s="119"/>
      <c r="B7" s="120"/>
      <c r="C7" s="80" t="s">
        <v>174</v>
      </c>
      <c r="D7" s="80" t="s">
        <v>175</v>
      </c>
      <c r="E7" s="80" t="s">
        <v>176</v>
      </c>
      <c r="F7" s="80" t="s">
        <v>177</v>
      </c>
      <c r="G7" s="80" t="s">
        <v>178</v>
      </c>
      <c r="H7" s="80" t="s">
        <v>179</v>
      </c>
      <c r="I7" s="80" t="s">
        <v>180</v>
      </c>
    </row>
    <row r="8" spans="1:9" ht="15" hidden="1" customHeight="1" x14ac:dyDescent="0.3">
      <c r="A8" s="436"/>
      <c r="B8" s="437"/>
      <c r="C8" s="83" t="s">
        <v>262</v>
      </c>
      <c r="D8" s="83" t="s">
        <v>258</v>
      </c>
      <c r="E8" s="65" t="s">
        <v>261</v>
      </c>
      <c r="F8" s="84" t="s">
        <v>259</v>
      </c>
      <c r="G8" s="84" t="s">
        <v>260</v>
      </c>
      <c r="H8" s="84"/>
      <c r="I8" s="84"/>
    </row>
    <row r="9" spans="1:9" ht="14.4" x14ac:dyDescent="0.3">
      <c r="A9" s="85" t="s">
        <v>184</v>
      </c>
      <c r="B9" s="86"/>
      <c r="C9" s="87">
        <v>1324600439.99</v>
      </c>
      <c r="D9" s="87">
        <v>1607425728.7299998</v>
      </c>
      <c r="E9" s="88">
        <v>1327792129</v>
      </c>
      <c r="F9" s="89">
        <v>972503938.82000005</v>
      </c>
      <c r="G9" s="89">
        <v>225996108.41</v>
      </c>
      <c r="H9" s="89"/>
      <c r="I9" s="90"/>
    </row>
    <row r="10" spans="1:9" x14ac:dyDescent="0.25">
      <c r="A10" s="33" t="s">
        <v>185</v>
      </c>
      <c r="B10" s="91" t="s">
        <v>186</v>
      </c>
      <c r="C10" s="35">
        <v>1324600439.99</v>
      </c>
      <c r="D10" s="35">
        <v>1607425728.7299998</v>
      </c>
      <c r="E10" s="35">
        <v>1327792129</v>
      </c>
      <c r="F10" s="35">
        <v>972503938.82000005</v>
      </c>
      <c r="G10" s="35">
        <v>225996108.41</v>
      </c>
      <c r="H10" s="35"/>
      <c r="I10" s="51">
        <f>SUBTOTAL(9,C10:H10)</f>
        <v>5458318344.9499998</v>
      </c>
    </row>
    <row r="11" spans="1:9" x14ac:dyDescent="0.25">
      <c r="A11" s="33" t="s">
        <v>187</v>
      </c>
      <c r="B11" s="91" t="s">
        <v>188</v>
      </c>
      <c r="C11" s="35"/>
      <c r="D11" s="35"/>
      <c r="E11" s="35"/>
      <c r="F11" s="35"/>
      <c r="G11" s="35"/>
      <c r="H11" s="35"/>
      <c r="I11" s="51">
        <f t="shared" ref="I11:I32" si="1">SUBTOTAL(9,C11:H11)</f>
        <v>0</v>
      </c>
    </row>
    <row r="12" spans="1:9" x14ac:dyDescent="0.25">
      <c r="A12" s="33" t="s">
        <v>189</v>
      </c>
      <c r="B12" s="91" t="s">
        <v>190</v>
      </c>
      <c r="C12" s="35"/>
      <c r="D12" s="35"/>
      <c r="E12" s="35"/>
      <c r="F12" s="35"/>
      <c r="G12" s="35"/>
      <c r="H12" s="35"/>
      <c r="I12" s="51">
        <f t="shared" si="1"/>
        <v>0</v>
      </c>
    </row>
    <row r="13" spans="1:9" x14ac:dyDescent="0.25">
      <c r="A13" s="39" t="s">
        <v>191</v>
      </c>
      <c r="B13" s="92" t="s">
        <v>192</v>
      </c>
      <c r="C13" s="35">
        <v>189836120.74000001</v>
      </c>
      <c r="D13" s="35">
        <v>203577946.72999999</v>
      </c>
      <c r="E13" s="35">
        <v>280027790.11000001</v>
      </c>
      <c r="F13" s="35">
        <v>121743581.25999999</v>
      </c>
      <c r="G13" s="35">
        <v>23177363.559999999</v>
      </c>
      <c r="H13" s="35"/>
      <c r="I13" s="51">
        <f t="shared" si="1"/>
        <v>818362802.39999998</v>
      </c>
    </row>
    <row r="14" spans="1:9" x14ac:dyDescent="0.25">
      <c r="A14" s="93" t="s">
        <v>193</v>
      </c>
      <c r="B14" s="94" t="s">
        <v>194</v>
      </c>
      <c r="C14" s="95">
        <v>1134764319.25</v>
      </c>
      <c r="D14" s="95">
        <v>1403847782</v>
      </c>
      <c r="E14" s="95">
        <v>1047764338.89</v>
      </c>
      <c r="F14" s="95">
        <v>850760357.55999994</v>
      </c>
      <c r="G14" s="95">
        <v>202818744.84999999</v>
      </c>
      <c r="H14" s="95"/>
      <c r="I14" s="95">
        <f t="shared" si="1"/>
        <v>4639955542.5500002</v>
      </c>
    </row>
    <row r="15" spans="1:9" x14ac:dyDescent="0.25">
      <c r="A15" s="96" t="s">
        <v>195</v>
      </c>
      <c r="B15" s="97"/>
      <c r="C15" s="98">
        <f>C16+C17+C18</f>
        <v>1381097341.8099999</v>
      </c>
      <c r="D15" s="98">
        <f>D16+D17+D18</f>
        <v>1605185041.4299998</v>
      </c>
      <c r="E15" s="98">
        <f>E16+E17+E18</f>
        <v>1130990119.1300001</v>
      </c>
      <c r="F15" s="98">
        <f>F16+F17+F18</f>
        <v>982996634.86000001</v>
      </c>
      <c r="G15" s="98">
        <f>G16+G17+G18</f>
        <v>216957085.57000002</v>
      </c>
      <c r="H15" s="98"/>
      <c r="I15" s="99">
        <f t="shared" si="1"/>
        <v>5317226222.7999992</v>
      </c>
    </row>
    <row r="16" spans="1:9" x14ac:dyDescent="0.25">
      <c r="A16" s="33" t="s">
        <v>185</v>
      </c>
      <c r="B16" s="91" t="s">
        <v>196</v>
      </c>
      <c r="C16" s="35">
        <v>1381097341.8099999</v>
      </c>
      <c r="D16" s="35">
        <v>1605185041.4299998</v>
      </c>
      <c r="E16" s="35">
        <v>1130990119.1300001</v>
      </c>
      <c r="F16" s="35">
        <v>982996634.86000001</v>
      </c>
      <c r="G16" s="35">
        <v>216957085.57000002</v>
      </c>
      <c r="H16" s="35"/>
      <c r="I16" s="51">
        <f t="shared" si="1"/>
        <v>5317226222.7999992</v>
      </c>
    </row>
    <row r="17" spans="1:9" x14ac:dyDescent="0.25">
      <c r="A17" s="33" t="s">
        <v>187</v>
      </c>
      <c r="B17" s="91" t="s">
        <v>197</v>
      </c>
      <c r="C17" s="35"/>
      <c r="D17" s="35"/>
      <c r="E17" s="35"/>
      <c r="F17" s="35"/>
      <c r="G17" s="35"/>
      <c r="H17" s="35"/>
      <c r="I17" s="51">
        <f t="shared" si="1"/>
        <v>0</v>
      </c>
    </row>
    <row r="18" spans="1:9" x14ac:dyDescent="0.25">
      <c r="A18" s="33" t="s">
        <v>189</v>
      </c>
      <c r="B18" s="91" t="s">
        <v>198</v>
      </c>
      <c r="C18" s="35"/>
      <c r="D18" s="35"/>
      <c r="E18" s="35"/>
      <c r="F18" s="35"/>
      <c r="G18" s="35"/>
      <c r="H18" s="35"/>
      <c r="I18" s="51">
        <f t="shared" si="1"/>
        <v>0</v>
      </c>
    </row>
    <row r="19" spans="1:9" x14ac:dyDescent="0.25">
      <c r="A19" s="39" t="s">
        <v>191</v>
      </c>
      <c r="B19" s="92" t="s">
        <v>199</v>
      </c>
      <c r="C19" s="35">
        <v>191436906.91</v>
      </c>
      <c r="D19" s="35">
        <v>203280026.54000002</v>
      </c>
      <c r="E19" s="35">
        <v>267153555.94</v>
      </c>
      <c r="F19" s="35">
        <v>121875539.68999998</v>
      </c>
      <c r="G19" s="35">
        <v>22939270.959999997</v>
      </c>
      <c r="H19" s="35"/>
      <c r="I19" s="51">
        <f t="shared" si="1"/>
        <v>806685300.04000008</v>
      </c>
    </row>
    <row r="20" spans="1:9" x14ac:dyDescent="0.25">
      <c r="A20" s="100" t="s">
        <v>193</v>
      </c>
      <c r="B20" s="101" t="s">
        <v>200</v>
      </c>
      <c r="C20" s="102">
        <v>1189660434.9000001</v>
      </c>
      <c r="D20" s="102">
        <v>1401905014.8899999</v>
      </c>
      <c r="E20" s="102">
        <v>863836563.19000018</v>
      </c>
      <c r="F20" s="102">
        <v>861121095.16999996</v>
      </c>
      <c r="G20" s="102">
        <v>194017814.61000004</v>
      </c>
      <c r="H20" s="102"/>
      <c r="I20" s="102">
        <f t="shared" si="1"/>
        <v>4510540922.7599993</v>
      </c>
    </row>
    <row r="21" spans="1:9" x14ac:dyDescent="0.25">
      <c r="A21" s="96" t="s">
        <v>201</v>
      </c>
      <c r="B21" s="97"/>
      <c r="C21" s="98">
        <f>C22+C23+C24</f>
        <v>986098290.86999989</v>
      </c>
      <c r="D21" s="98">
        <f>D22+D23+D24</f>
        <v>1189035878.6170001</v>
      </c>
      <c r="E21" s="98">
        <f>E22+E23+E24</f>
        <v>679510476.12</v>
      </c>
      <c r="F21" s="98">
        <f>F22+F23+F24</f>
        <v>791895805.48375201</v>
      </c>
      <c r="G21" s="98">
        <f>G22+G23+G24</f>
        <v>141494257.91000003</v>
      </c>
      <c r="H21" s="98"/>
      <c r="I21" s="99">
        <f t="shared" si="1"/>
        <v>3788034709.0007515</v>
      </c>
    </row>
    <row r="22" spans="1:9" x14ac:dyDescent="0.25">
      <c r="A22" s="33" t="s">
        <v>185</v>
      </c>
      <c r="B22" s="91" t="s">
        <v>202</v>
      </c>
      <c r="C22" s="35">
        <v>986098290.86999989</v>
      </c>
      <c r="D22" s="35">
        <v>1189035878.6170001</v>
      </c>
      <c r="E22" s="35">
        <v>679510476.12</v>
      </c>
      <c r="F22" s="35">
        <v>791895805.48375201</v>
      </c>
      <c r="G22" s="35">
        <v>141494257.91000003</v>
      </c>
      <c r="H22" s="35"/>
      <c r="I22" s="51">
        <f t="shared" si="1"/>
        <v>3788034709.0007515</v>
      </c>
    </row>
    <row r="23" spans="1:9" x14ac:dyDescent="0.25">
      <c r="A23" s="33" t="s">
        <v>187</v>
      </c>
      <c r="B23" s="91" t="s">
        <v>203</v>
      </c>
      <c r="C23" s="35"/>
      <c r="D23" s="35"/>
      <c r="E23" s="35"/>
      <c r="F23" s="35"/>
      <c r="G23" s="35"/>
      <c r="H23" s="35"/>
      <c r="I23" s="51">
        <f t="shared" si="1"/>
        <v>0</v>
      </c>
    </row>
    <row r="24" spans="1:9" x14ac:dyDescent="0.25">
      <c r="A24" s="33" t="s">
        <v>189</v>
      </c>
      <c r="B24" s="91" t="s">
        <v>204</v>
      </c>
      <c r="C24" s="35"/>
      <c r="D24" s="35"/>
      <c r="E24" s="35"/>
      <c r="F24" s="35"/>
      <c r="G24" s="35"/>
      <c r="H24" s="35"/>
      <c r="I24" s="51">
        <f t="shared" si="1"/>
        <v>0</v>
      </c>
    </row>
    <row r="25" spans="1:9" x14ac:dyDescent="0.25">
      <c r="A25" s="39" t="s">
        <v>191</v>
      </c>
      <c r="B25" s="92" t="s">
        <v>205</v>
      </c>
      <c r="C25" s="35">
        <v>178517802.92999998</v>
      </c>
      <c r="D25" s="35">
        <v>149611478.15969998</v>
      </c>
      <c r="E25" s="35">
        <v>111134074.3</v>
      </c>
      <c r="F25" s="35">
        <v>87990387.660375193</v>
      </c>
      <c r="G25" s="35">
        <v>13341238.300000001</v>
      </c>
      <c r="H25" s="35"/>
      <c r="I25" s="51">
        <f t="shared" si="1"/>
        <v>540594981.35007513</v>
      </c>
    </row>
    <row r="26" spans="1:9" x14ac:dyDescent="0.25">
      <c r="A26" s="93" t="s">
        <v>193</v>
      </c>
      <c r="B26" s="94" t="s">
        <v>206</v>
      </c>
      <c r="C26" s="95">
        <v>807580487.93999982</v>
      </c>
      <c r="D26" s="95">
        <v>1039424400.4573001</v>
      </c>
      <c r="E26" s="95">
        <v>568376401.82000005</v>
      </c>
      <c r="F26" s="95">
        <v>703905417.82337677</v>
      </c>
      <c r="G26" s="95">
        <v>128153019.61000003</v>
      </c>
      <c r="H26" s="95"/>
      <c r="I26" s="95">
        <f t="shared" si="1"/>
        <v>3247439727.6506767</v>
      </c>
    </row>
    <row r="27" spans="1:9" x14ac:dyDescent="0.25">
      <c r="A27" s="96" t="s">
        <v>207</v>
      </c>
      <c r="B27" s="97"/>
      <c r="C27" s="98">
        <f>-(C28+C29+C30)</f>
        <v>0</v>
      </c>
      <c r="D27" s="98">
        <f>-(D28+D29+D30)</f>
        <v>0</v>
      </c>
      <c r="E27" s="98">
        <f>-(E28+E29+E30)</f>
        <v>0</v>
      </c>
      <c r="F27" s="98">
        <f>-(F28+F29+F30)</f>
        <v>0</v>
      </c>
      <c r="G27" s="98">
        <f>-(G28+G29+G30)</f>
        <v>0</v>
      </c>
      <c r="H27" s="98"/>
      <c r="I27" s="99">
        <f t="shared" si="1"/>
        <v>0</v>
      </c>
    </row>
    <row r="28" spans="1:9" x14ac:dyDescent="0.25">
      <c r="A28" s="33" t="s">
        <v>185</v>
      </c>
      <c r="B28" s="91" t="s">
        <v>208</v>
      </c>
      <c r="C28" s="35"/>
      <c r="D28" s="35"/>
      <c r="E28" s="35"/>
      <c r="F28" s="35"/>
      <c r="G28" s="35"/>
      <c r="H28" s="35"/>
      <c r="I28" s="51">
        <f t="shared" si="1"/>
        <v>0</v>
      </c>
    </row>
    <row r="29" spans="1:9" x14ac:dyDescent="0.25">
      <c r="A29" s="33" t="s">
        <v>187</v>
      </c>
      <c r="B29" s="91" t="s">
        <v>209</v>
      </c>
      <c r="C29" s="35"/>
      <c r="D29" s="35"/>
      <c r="E29" s="35"/>
      <c r="F29" s="35"/>
      <c r="G29" s="35"/>
      <c r="H29" s="35"/>
      <c r="I29" s="51">
        <f t="shared" si="1"/>
        <v>0</v>
      </c>
    </row>
    <row r="30" spans="1:9" x14ac:dyDescent="0.25">
      <c r="A30" s="33" t="s">
        <v>189</v>
      </c>
      <c r="B30" s="91" t="s">
        <v>210</v>
      </c>
      <c r="C30" s="35"/>
      <c r="D30" s="35"/>
      <c r="E30" s="35"/>
      <c r="F30" s="35"/>
      <c r="G30" s="35"/>
      <c r="H30" s="35"/>
      <c r="I30" s="51">
        <f t="shared" si="1"/>
        <v>0</v>
      </c>
    </row>
    <row r="31" spans="1:9" x14ac:dyDescent="0.25">
      <c r="A31" s="39" t="s">
        <v>191</v>
      </c>
      <c r="B31" s="92" t="s">
        <v>211</v>
      </c>
      <c r="C31" s="35"/>
      <c r="D31" s="35"/>
      <c r="E31" s="35"/>
      <c r="F31" s="35"/>
      <c r="G31" s="35"/>
      <c r="H31" s="35"/>
      <c r="I31" s="51">
        <f t="shared" si="1"/>
        <v>0</v>
      </c>
    </row>
    <row r="32" spans="1:9" x14ac:dyDescent="0.25">
      <c r="A32" s="100" t="s">
        <v>193</v>
      </c>
      <c r="B32" s="101" t="s">
        <v>212</v>
      </c>
      <c r="C32" s="102"/>
      <c r="D32" s="102"/>
      <c r="E32" s="102"/>
      <c r="F32" s="102"/>
      <c r="G32" s="102"/>
      <c r="H32" s="102"/>
      <c r="I32" s="102">
        <f t="shared" si="1"/>
        <v>0</v>
      </c>
    </row>
    <row r="33" spans="1:9" x14ac:dyDescent="0.25">
      <c r="A33" s="96" t="s">
        <v>213</v>
      </c>
      <c r="B33" s="97" t="s">
        <v>263</v>
      </c>
      <c r="C33" s="35">
        <v>105828407.58205926</v>
      </c>
      <c r="D33" s="35">
        <v>180033886.97000706</v>
      </c>
      <c r="E33" s="35">
        <v>122450827.54999837</v>
      </c>
      <c r="F33" s="35">
        <v>82782276.919987306</v>
      </c>
      <c r="G33" s="35">
        <v>6824459.6000011628</v>
      </c>
      <c r="H33" s="35"/>
      <c r="I33" s="51">
        <f>SUBTOTAL(9,C33:H33)</f>
        <v>497919858.62205321</v>
      </c>
    </row>
    <row r="34" spans="1:9" x14ac:dyDescent="0.25">
      <c r="A34" s="103" t="s">
        <v>215</v>
      </c>
      <c r="B34" s="104" t="s">
        <v>216</v>
      </c>
      <c r="C34" s="105"/>
      <c r="D34" s="105"/>
      <c r="E34" s="105"/>
      <c r="F34" s="105"/>
      <c r="G34" s="105"/>
      <c r="H34" s="105"/>
      <c r="I34" s="51">
        <v>21849533.73</v>
      </c>
    </row>
    <row r="35" spans="1:9" x14ac:dyDescent="0.25">
      <c r="A35" s="438" t="s">
        <v>217</v>
      </c>
      <c r="B35" s="439" t="s">
        <v>539</v>
      </c>
      <c r="C35" s="440"/>
      <c r="D35" s="440"/>
      <c r="E35" s="440"/>
      <c r="F35" s="440"/>
      <c r="G35" s="440"/>
      <c r="H35" s="440"/>
      <c r="I35" s="106">
        <f ca="1">OFFSET(I34, -1, 0)+I34</f>
        <v>519769392.35205323</v>
      </c>
    </row>
    <row r="36" spans="1:9" ht="14.4" x14ac:dyDescent="0.3">
      <c r="A36" s="1"/>
      <c r="B36" s="1"/>
      <c r="C36" s="1"/>
      <c r="D36" s="1"/>
      <c r="E36" s="1"/>
      <c r="F36" s="1"/>
      <c r="G36" s="1"/>
      <c r="H36" s="1"/>
      <c r="I36" s="1"/>
    </row>
    <row r="37" spans="1:9" ht="14.4" x14ac:dyDescent="0.3">
      <c r="A37" s="1"/>
      <c r="B37" s="1"/>
      <c r="C37" s="1"/>
      <c r="D37" s="1"/>
      <c r="E37" s="1"/>
      <c r="F37" s="1"/>
      <c r="G37" s="1"/>
      <c r="H37" s="1"/>
      <c r="I37" s="1"/>
    </row>
    <row r="38" spans="1:9" ht="14.4" x14ac:dyDescent="0.3">
      <c r="A38" s="122"/>
      <c r="B38" s="123"/>
      <c r="C38" s="119"/>
      <c r="D38" s="119"/>
      <c r="E38" s="119"/>
      <c r="F38" s="119"/>
      <c r="G38" s="119"/>
      <c r="H38" s="119"/>
      <c r="I38" s="119"/>
    </row>
    <row r="39" spans="1:9" ht="25.5" customHeight="1" x14ac:dyDescent="0.3">
      <c r="A39" s="122"/>
      <c r="B39" s="120"/>
      <c r="C39" s="80" t="s">
        <v>254</v>
      </c>
      <c r="D39" s="489" t="s">
        <v>264</v>
      </c>
      <c r="E39" s="490"/>
      <c r="F39" s="490"/>
      <c r="G39" s="490"/>
      <c r="H39" s="491"/>
      <c r="I39" s="80" t="s">
        <v>256</v>
      </c>
    </row>
    <row r="40" spans="1:9" ht="14.4" x14ac:dyDescent="0.3">
      <c r="A40" s="122"/>
      <c r="B40" s="120"/>
      <c r="C40" s="80" t="s">
        <v>181</v>
      </c>
      <c r="D40" s="80" t="s">
        <v>182</v>
      </c>
      <c r="E40" s="80" t="s">
        <v>265</v>
      </c>
      <c r="F40" s="80" t="s">
        <v>266</v>
      </c>
      <c r="G40" s="80" t="s">
        <v>267</v>
      </c>
      <c r="H40" s="80" t="s">
        <v>183</v>
      </c>
      <c r="I40" s="80" t="s">
        <v>229</v>
      </c>
    </row>
    <row r="41" spans="1:9" ht="14.4" x14ac:dyDescent="0.3">
      <c r="A41" s="122"/>
      <c r="B41" s="121" t="s">
        <v>268</v>
      </c>
      <c r="C41" s="81"/>
      <c r="D41" s="82" t="str">
        <f ca="1">IF(ISBLANK(OFFSET(D40,3,0)),"",OFFSET(D40,3,0))</f>
        <v>DK</v>
      </c>
      <c r="E41" s="82" t="str">
        <f t="shared" ref="E41:H41" ca="1" si="2">IF(ISBLANK(OFFSET(E40,3,0)),"",OFFSET(E40,3,0))</f>
        <v>FI</v>
      </c>
      <c r="F41" s="82" t="str">
        <f t="shared" ca="1" si="2"/>
        <v>SE</v>
      </c>
      <c r="G41" s="82" t="str">
        <f t="shared" ca="1" si="2"/>
        <v>GB</v>
      </c>
      <c r="H41" s="82" t="str">
        <f t="shared" ca="1" si="2"/>
        <v/>
      </c>
      <c r="I41" s="81"/>
    </row>
    <row r="42" spans="1:9" ht="14.4" x14ac:dyDescent="0.3">
      <c r="A42" s="119"/>
      <c r="B42" s="120"/>
      <c r="C42" s="80" t="s">
        <v>230</v>
      </c>
      <c r="D42" s="80" t="s">
        <v>231</v>
      </c>
      <c r="E42" s="80" t="s">
        <v>232</v>
      </c>
      <c r="F42" s="80" t="s">
        <v>233</v>
      </c>
      <c r="G42" s="80" t="s">
        <v>234</v>
      </c>
      <c r="H42" s="80" t="s">
        <v>235</v>
      </c>
      <c r="I42" s="80" t="s">
        <v>236</v>
      </c>
    </row>
    <row r="43" spans="1:9" ht="15" hidden="1" customHeight="1" x14ac:dyDescent="0.3">
      <c r="A43" s="436"/>
      <c r="B43" s="437"/>
      <c r="C43" s="83" t="s">
        <v>262</v>
      </c>
      <c r="D43" s="83" t="s">
        <v>259</v>
      </c>
      <c r="E43" s="65" t="s">
        <v>260</v>
      </c>
      <c r="F43" s="441" t="s">
        <v>258</v>
      </c>
      <c r="G43" s="441" t="s">
        <v>261</v>
      </c>
      <c r="H43" s="107"/>
      <c r="I43" s="107"/>
    </row>
    <row r="44" spans="1:9" ht="14.4" x14ac:dyDescent="0.3">
      <c r="A44" s="108" t="s">
        <v>184</v>
      </c>
      <c r="B44" s="109"/>
      <c r="C44" s="110"/>
      <c r="D44" s="87"/>
      <c r="E44" s="111"/>
      <c r="F44" s="112"/>
      <c r="G44" s="112"/>
      <c r="H44" s="112"/>
      <c r="I44" s="113"/>
    </row>
    <row r="45" spans="1:9" x14ac:dyDescent="0.25">
      <c r="A45" s="33" t="s">
        <v>238</v>
      </c>
      <c r="B45" s="91" t="s">
        <v>239</v>
      </c>
      <c r="C45" s="35">
        <v>298373786.06999999</v>
      </c>
      <c r="D45" s="35"/>
      <c r="E45" s="35"/>
      <c r="F45" s="35"/>
      <c r="G45" s="35"/>
      <c r="H45" s="35"/>
      <c r="I45" s="51">
        <f>SUBTOTAL(9,C45:H45)</f>
        <v>298373786.06999999</v>
      </c>
    </row>
    <row r="46" spans="1:9" x14ac:dyDescent="0.25">
      <c r="A46" s="39" t="s">
        <v>191</v>
      </c>
      <c r="B46" s="92" t="s">
        <v>240</v>
      </c>
      <c r="C46" s="35">
        <v>30857570.109999999</v>
      </c>
      <c r="D46" s="35"/>
      <c r="E46" s="35"/>
      <c r="F46" s="35"/>
      <c r="G46" s="35"/>
      <c r="H46" s="35"/>
      <c r="I46" s="51">
        <f t="shared" ref="I46:I60" si="3">SUBTOTAL(9,C46:H46)</f>
        <v>30857570.109999999</v>
      </c>
    </row>
    <row r="47" spans="1:9" x14ac:dyDescent="0.25">
      <c r="A47" s="114" t="s">
        <v>193</v>
      </c>
      <c r="B47" s="101" t="s">
        <v>241</v>
      </c>
      <c r="C47" s="102">
        <v>267516215.96000001</v>
      </c>
      <c r="D47" s="102"/>
      <c r="E47" s="102"/>
      <c r="F47" s="102"/>
      <c r="G47" s="102"/>
      <c r="H47" s="102"/>
      <c r="I47" s="102">
        <f t="shared" si="3"/>
        <v>267516215.96000001</v>
      </c>
    </row>
    <row r="48" spans="1:9" x14ac:dyDescent="0.25">
      <c r="A48" s="115" t="s">
        <v>195</v>
      </c>
      <c r="B48" s="116"/>
      <c r="C48" s="98"/>
      <c r="D48" s="98"/>
      <c r="E48" s="98"/>
      <c r="F48" s="98"/>
      <c r="G48" s="98"/>
      <c r="H48" s="98"/>
      <c r="I48" s="99">
        <f t="shared" si="3"/>
        <v>0</v>
      </c>
    </row>
    <row r="49" spans="1:9" x14ac:dyDescent="0.25">
      <c r="A49" s="33" t="s">
        <v>238</v>
      </c>
      <c r="B49" s="91" t="s">
        <v>242</v>
      </c>
      <c r="C49" s="35">
        <v>302704962.13</v>
      </c>
      <c r="D49" s="35"/>
      <c r="E49" s="35"/>
      <c r="F49" s="35"/>
      <c r="G49" s="35"/>
      <c r="H49" s="35"/>
      <c r="I49" s="51">
        <f t="shared" si="3"/>
        <v>302704962.13</v>
      </c>
    </row>
    <row r="50" spans="1:9" x14ac:dyDescent="0.25">
      <c r="A50" s="39" t="s">
        <v>191</v>
      </c>
      <c r="B50" s="92" t="s">
        <v>243</v>
      </c>
      <c r="C50" s="35">
        <v>30857570.100000001</v>
      </c>
      <c r="D50" s="35"/>
      <c r="E50" s="35"/>
      <c r="F50" s="35"/>
      <c r="G50" s="35"/>
      <c r="H50" s="35"/>
      <c r="I50" s="51">
        <f t="shared" si="3"/>
        <v>30857570.100000001</v>
      </c>
    </row>
    <row r="51" spans="1:9" x14ac:dyDescent="0.25">
      <c r="A51" s="114" t="s">
        <v>193</v>
      </c>
      <c r="B51" s="101" t="s">
        <v>244</v>
      </c>
      <c r="C51" s="102">
        <v>271847392.02999997</v>
      </c>
      <c r="D51" s="102"/>
      <c r="E51" s="102"/>
      <c r="F51" s="102"/>
      <c r="G51" s="102"/>
      <c r="H51" s="102"/>
      <c r="I51" s="102">
        <f t="shared" si="3"/>
        <v>271847392.02999997</v>
      </c>
    </row>
    <row r="52" spans="1:9" x14ac:dyDescent="0.25">
      <c r="A52" s="115" t="s">
        <v>201</v>
      </c>
      <c r="B52" s="116"/>
      <c r="C52" s="98"/>
      <c r="D52" s="98"/>
      <c r="E52" s="98"/>
      <c r="F52" s="98"/>
      <c r="G52" s="98"/>
      <c r="H52" s="98"/>
      <c r="I52" s="99">
        <f t="shared" si="3"/>
        <v>0</v>
      </c>
    </row>
    <row r="53" spans="1:9" x14ac:dyDescent="0.25">
      <c r="A53" s="33" t="s">
        <v>238</v>
      </c>
      <c r="B53" s="91" t="s">
        <v>245</v>
      </c>
      <c r="C53" s="35">
        <v>294881097.02999997</v>
      </c>
      <c r="D53" s="35">
        <v>267208599.49624798</v>
      </c>
      <c r="E53" s="35"/>
      <c r="F53" s="35">
        <v>1547352.3030000001</v>
      </c>
      <c r="G53" s="35"/>
      <c r="H53" s="35"/>
      <c r="I53" s="51">
        <f t="shared" si="3"/>
        <v>563637048.82924795</v>
      </c>
    </row>
    <row r="54" spans="1:9" x14ac:dyDescent="0.25">
      <c r="A54" s="39" t="s">
        <v>191</v>
      </c>
      <c r="B54" s="92" t="s">
        <v>246</v>
      </c>
      <c r="C54" s="35">
        <v>31887462.539999999</v>
      </c>
      <c r="D54" s="35">
        <v>26720859.949624799</v>
      </c>
      <c r="E54" s="35"/>
      <c r="F54" s="35">
        <v>154735.2303</v>
      </c>
      <c r="G54" s="35"/>
      <c r="H54" s="35"/>
      <c r="I54" s="51">
        <f t="shared" si="3"/>
        <v>58763057.7199248</v>
      </c>
    </row>
    <row r="55" spans="1:9" x14ac:dyDescent="0.25">
      <c r="A55" s="114" t="s">
        <v>193</v>
      </c>
      <c r="B55" s="101" t="s">
        <v>247</v>
      </c>
      <c r="C55" s="102">
        <v>262993634.48999998</v>
      </c>
      <c r="D55" s="102">
        <v>240487739.54662317</v>
      </c>
      <c r="E55" s="102"/>
      <c r="F55" s="102">
        <v>1392617.0726999999</v>
      </c>
      <c r="G55" s="102"/>
      <c r="H55" s="102"/>
      <c r="I55" s="102">
        <f t="shared" si="3"/>
        <v>504873991.10932314</v>
      </c>
    </row>
    <row r="56" spans="1:9" x14ac:dyDescent="0.25">
      <c r="A56" s="115" t="s">
        <v>207</v>
      </c>
      <c r="B56" s="116"/>
      <c r="C56" s="98"/>
      <c r="D56" s="98"/>
      <c r="E56" s="98"/>
      <c r="F56" s="98"/>
      <c r="G56" s="98"/>
      <c r="H56" s="98"/>
      <c r="I56" s="99">
        <f t="shared" si="3"/>
        <v>0</v>
      </c>
    </row>
    <row r="57" spans="1:9" x14ac:dyDescent="0.25">
      <c r="A57" s="33" t="s">
        <v>238</v>
      </c>
      <c r="B57" s="91" t="s">
        <v>248</v>
      </c>
      <c r="C57" s="35"/>
      <c r="D57" s="35"/>
      <c r="E57" s="35"/>
      <c r="F57" s="35"/>
      <c r="G57" s="35"/>
      <c r="H57" s="35"/>
      <c r="I57" s="51">
        <f t="shared" si="3"/>
        <v>0</v>
      </c>
    </row>
    <row r="58" spans="1:9" x14ac:dyDescent="0.25">
      <c r="A58" s="39" t="s">
        <v>191</v>
      </c>
      <c r="B58" s="92" t="s">
        <v>249</v>
      </c>
      <c r="C58" s="35"/>
      <c r="D58" s="35"/>
      <c r="E58" s="35"/>
      <c r="F58" s="35"/>
      <c r="G58" s="35"/>
      <c r="H58" s="35"/>
      <c r="I58" s="51">
        <f t="shared" si="3"/>
        <v>0</v>
      </c>
    </row>
    <row r="59" spans="1:9" x14ac:dyDescent="0.25">
      <c r="A59" s="114" t="s">
        <v>193</v>
      </c>
      <c r="B59" s="101" t="s">
        <v>250</v>
      </c>
      <c r="C59" s="102"/>
      <c r="D59" s="102"/>
      <c r="E59" s="102"/>
      <c r="F59" s="102"/>
      <c r="G59" s="102"/>
      <c r="H59" s="102"/>
      <c r="I59" s="102">
        <f t="shared" si="3"/>
        <v>0</v>
      </c>
    </row>
    <row r="60" spans="1:9" x14ac:dyDescent="0.25">
      <c r="A60" s="96" t="s">
        <v>213</v>
      </c>
      <c r="B60" s="97" t="s">
        <v>269</v>
      </c>
      <c r="C60" s="35">
        <v>35656366.767940775</v>
      </c>
      <c r="D60" s="35">
        <v>0</v>
      </c>
      <c r="E60" s="35">
        <v>0</v>
      </c>
      <c r="F60" s="35">
        <v>0</v>
      </c>
      <c r="G60" s="35">
        <v>0</v>
      </c>
      <c r="H60" s="35"/>
      <c r="I60" s="51">
        <f t="shared" si="3"/>
        <v>35656366.767940775</v>
      </c>
    </row>
    <row r="61" spans="1:9" x14ac:dyDescent="0.25">
      <c r="A61" s="103" t="s">
        <v>215</v>
      </c>
      <c r="B61" s="117" t="s">
        <v>252</v>
      </c>
      <c r="C61" s="105"/>
      <c r="D61" s="105"/>
      <c r="E61" s="105"/>
      <c r="F61" s="105"/>
      <c r="G61" s="105"/>
      <c r="H61" s="105"/>
      <c r="I61" s="51"/>
    </row>
    <row r="62" spans="1:9" x14ac:dyDescent="0.25">
      <c r="A62" s="106" t="s">
        <v>217</v>
      </c>
      <c r="B62" s="442" t="s">
        <v>540</v>
      </c>
      <c r="C62" s="118"/>
      <c r="D62" s="118"/>
      <c r="E62" s="118"/>
      <c r="F62" s="118"/>
      <c r="G62" s="118"/>
      <c r="H62" s="118"/>
      <c r="I62" s="102">
        <f ca="1">OFFSET(I61, -1, 0)+I61</f>
        <v>35656366.767940775</v>
      </c>
    </row>
  </sheetData>
  <sheetProtection algorithmName="SHA-512" hashValue="aqeOEiYlnbMFofoK255noTMPrrzyZ6okY6TP9PHGmzu+5yLLQEXFj0LTCBcyfSSSAVCNrrE7O9NLEemLwWoiAA==" saltValue="9g4tyafd/dEWw+IzfwfHuw==" spinCount="100000" sheet="1" objects="1" scenarios="1"/>
  <mergeCells count="2">
    <mergeCell ref="D4:H4"/>
    <mergeCell ref="D39:H39"/>
  </mergeCells>
  <hyperlinks>
    <hyperlink ref="A2" location="Content!A1" display="Back to content" xr:uid="{00000000-0004-0000-0300-000000000000}"/>
  </hyperlink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:X19"/>
  <sheetViews>
    <sheetView zoomScale="80" zoomScaleNormal="80" workbookViewId="0"/>
  </sheetViews>
  <sheetFormatPr defaultColWidth="8.88671875" defaultRowHeight="13.2" x14ac:dyDescent="0.25"/>
  <cols>
    <col min="1" max="1" width="85.6640625" style="2" customWidth="1"/>
    <col min="2" max="2" width="18" style="2" customWidth="1"/>
    <col min="3" max="3" width="25.6640625" style="2" customWidth="1"/>
    <col min="4" max="15" width="22.6640625" style="2" customWidth="1"/>
    <col min="16" max="16" width="33.6640625" style="2" customWidth="1"/>
    <col min="17" max="18" width="22.6640625" style="2" customWidth="1"/>
    <col min="19" max="24" width="22.6640625" style="19" customWidth="1"/>
    <col min="25" max="16384" width="8.88671875" style="2"/>
  </cols>
  <sheetData>
    <row r="1" spans="1:19" ht="13.8" x14ac:dyDescent="0.25">
      <c r="A1" s="18" t="s">
        <v>452</v>
      </c>
    </row>
    <row r="2" spans="1:19" ht="14.4" x14ac:dyDescent="0.3">
      <c r="A2" s="258" t="s">
        <v>144</v>
      </c>
    </row>
    <row r="4" spans="1:19" ht="15.75" customHeight="1" x14ac:dyDescent="0.3">
      <c r="A4" s="324"/>
      <c r="B4" s="325"/>
      <c r="C4" s="78"/>
      <c r="D4" s="507" t="s">
        <v>222</v>
      </c>
      <c r="E4" s="512" t="s">
        <v>429</v>
      </c>
      <c r="F4" s="513"/>
      <c r="G4" s="513"/>
      <c r="H4" s="512" t="s">
        <v>430</v>
      </c>
      <c r="I4" s="513"/>
      <c r="J4" s="513"/>
      <c r="K4" s="492" t="s">
        <v>431</v>
      </c>
      <c r="L4" s="492" t="s">
        <v>432</v>
      </c>
      <c r="M4" s="514" t="s">
        <v>510</v>
      </c>
      <c r="N4" s="512" t="s">
        <v>434</v>
      </c>
      <c r="O4" s="513"/>
      <c r="P4" s="513"/>
      <c r="Q4" s="492" t="s">
        <v>225</v>
      </c>
      <c r="R4" s="492" t="s">
        <v>435</v>
      </c>
      <c r="S4" s="494" t="s">
        <v>433</v>
      </c>
    </row>
    <row r="5" spans="1:19" ht="22.8" x14ac:dyDescent="0.3">
      <c r="A5" s="119"/>
      <c r="B5" s="119"/>
      <c r="C5" s="119"/>
      <c r="D5" s="508"/>
      <c r="E5" s="275"/>
      <c r="F5" s="276" t="s">
        <v>436</v>
      </c>
      <c r="G5" s="276" t="s">
        <v>437</v>
      </c>
      <c r="H5" s="275"/>
      <c r="I5" s="276" t="s">
        <v>436</v>
      </c>
      <c r="J5" s="276" t="s">
        <v>437</v>
      </c>
      <c r="K5" s="493"/>
      <c r="L5" s="493"/>
      <c r="M5" s="515"/>
      <c r="N5" s="275"/>
      <c r="O5" s="276" t="s">
        <v>436</v>
      </c>
      <c r="P5" s="276" t="s">
        <v>437</v>
      </c>
      <c r="Q5" s="493"/>
      <c r="R5" s="493"/>
      <c r="S5" s="495"/>
    </row>
    <row r="6" spans="1:19" ht="14.4" x14ac:dyDescent="0.3">
      <c r="A6" s="326"/>
      <c r="B6" s="326"/>
      <c r="C6" s="326"/>
      <c r="D6" s="277" t="s">
        <v>168</v>
      </c>
      <c r="E6" s="278" t="s">
        <v>169</v>
      </c>
      <c r="F6" s="278" t="s">
        <v>170</v>
      </c>
      <c r="G6" s="278" t="s">
        <v>171</v>
      </c>
      <c r="H6" s="278" t="s">
        <v>172</v>
      </c>
      <c r="I6" s="278" t="s">
        <v>173</v>
      </c>
      <c r="J6" s="278" t="s">
        <v>174</v>
      </c>
      <c r="K6" s="278" t="s">
        <v>175</v>
      </c>
      <c r="L6" s="278" t="s">
        <v>176</v>
      </c>
      <c r="M6" s="278" t="s">
        <v>181</v>
      </c>
      <c r="N6" s="278" t="s">
        <v>182</v>
      </c>
      <c r="O6" s="278" t="s">
        <v>265</v>
      </c>
      <c r="P6" s="278" t="s">
        <v>266</v>
      </c>
      <c r="Q6" s="278" t="s">
        <v>267</v>
      </c>
      <c r="R6" s="278" t="s">
        <v>183</v>
      </c>
      <c r="S6" s="279" t="s">
        <v>229</v>
      </c>
    </row>
    <row r="7" spans="1:19" x14ac:dyDescent="0.25">
      <c r="A7" s="510" t="s">
        <v>438</v>
      </c>
      <c r="B7" s="511"/>
      <c r="C7" s="280" t="s">
        <v>257</v>
      </c>
      <c r="D7" s="281"/>
      <c r="E7" s="282"/>
      <c r="F7" s="283"/>
      <c r="G7" s="284"/>
      <c r="H7" s="282"/>
      <c r="I7" s="285"/>
      <c r="J7" s="285"/>
      <c r="K7" s="286"/>
      <c r="L7" s="287"/>
      <c r="M7" s="288">
        <f>D7+E7+H7+K7+L7</f>
        <v>0</v>
      </c>
      <c r="N7" s="282"/>
      <c r="O7" s="289"/>
      <c r="P7" s="289"/>
      <c r="Q7" s="282"/>
      <c r="R7" s="286"/>
      <c r="S7" s="288">
        <f>N7+Q7+R7</f>
        <v>0</v>
      </c>
    </row>
    <row r="8" spans="1:19" ht="12.75" customHeight="1" x14ac:dyDescent="0.25">
      <c r="A8" s="505" t="s">
        <v>439</v>
      </c>
      <c r="B8" s="506"/>
      <c r="C8" s="290" t="s">
        <v>339</v>
      </c>
      <c r="D8" s="291"/>
      <c r="E8" s="292"/>
      <c r="F8" s="293"/>
      <c r="G8" s="294"/>
      <c r="H8" s="292"/>
      <c r="I8" s="295"/>
      <c r="J8" s="295"/>
      <c r="K8" s="296"/>
      <c r="L8" s="292"/>
      <c r="M8" s="297">
        <f>E8+D8+H8+K8+L8</f>
        <v>0</v>
      </c>
      <c r="N8" s="298"/>
      <c r="O8" s="299"/>
      <c r="P8" s="299"/>
      <c r="Q8" s="298"/>
      <c r="R8" s="300"/>
      <c r="S8" s="297">
        <f>N8+Q8+R8</f>
        <v>0</v>
      </c>
    </row>
    <row r="9" spans="1:19" x14ac:dyDescent="0.25">
      <c r="A9" s="502" t="s">
        <v>440</v>
      </c>
      <c r="B9" s="503"/>
      <c r="C9" s="504"/>
      <c r="D9" s="301"/>
      <c r="E9" s="301"/>
      <c r="F9" s="301"/>
      <c r="G9" s="301"/>
      <c r="H9" s="301"/>
      <c r="I9" s="301"/>
      <c r="J9" s="301"/>
      <c r="K9" s="301"/>
      <c r="L9" s="301"/>
      <c r="M9" s="301"/>
      <c r="N9" s="301"/>
      <c r="O9" s="301"/>
      <c r="P9" s="301"/>
      <c r="Q9" s="301"/>
      <c r="R9" s="301"/>
      <c r="S9" s="301"/>
    </row>
    <row r="10" spans="1:19" x14ac:dyDescent="0.25">
      <c r="A10" s="502" t="s">
        <v>441</v>
      </c>
      <c r="B10" s="503"/>
      <c r="C10" s="504"/>
      <c r="D10" s="301"/>
      <c r="E10" s="301"/>
      <c r="F10" s="301"/>
      <c r="G10" s="301"/>
      <c r="H10" s="301"/>
      <c r="I10" s="301"/>
      <c r="J10" s="301"/>
      <c r="K10" s="301"/>
      <c r="L10" s="301"/>
      <c r="M10" s="301"/>
      <c r="N10" s="301"/>
      <c r="O10" s="301"/>
      <c r="P10" s="301"/>
      <c r="Q10" s="301"/>
      <c r="R10" s="301"/>
      <c r="S10" s="301"/>
    </row>
    <row r="11" spans="1:19" x14ac:dyDescent="0.25">
      <c r="A11" s="502" t="s">
        <v>442</v>
      </c>
      <c r="B11" s="509"/>
      <c r="C11" s="302" t="s">
        <v>341</v>
      </c>
      <c r="D11" s="291"/>
      <c r="E11" s="299"/>
      <c r="F11" s="303"/>
      <c r="G11" s="303"/>
      <c r="H11" s="299"/>
      <c r="I11" s="303"/>
      <c r="J11" s="303"/>
      <c r="K11" s="303">
        <v>43711171.58212439</v>
      </c>
      <c r="L11" s="292"/>
      <c r="M11" s="297">
        <f>F11+D11+G11+I11+J11+K11+L11</f>
        <v>43711171.58212439</v>
      </c>
      <c r="N11" s="299"/>
      <c r="O11" s="296">
        <v>197372159.12597838</v>
      </c>
      <c r="P11" s="296"/>
      <c r="Q11" s="298">
        <v>740147127.41633189</v>
      </c>
      <c r="R11" s="296"/>
      <c r="S11" s="297">
        <f>Q11+P11+O11+R11</f>
        <v>937519286.54231024</v>
      </c>
    </row>
    <row r="12" spans="1:19" x14ac:dyDescent="0.25">
      <c r="A12" s="516" t="s">
        <v>443</v>
      </c>
      <c r="B12" s="517"/>
      <c r="C12" s="225" t="s">
        <v>389</v>
      </c>
      <c r="D12" s="304"/>
      <c r="E12" s="305"/>
      <c r="F12" s="306"/>
      <c r="G12" s="298"/>
      <c r="H12" s="305"/>
      <c r="I12" s="292"/>
      <c r="J12" s="292"/>
      <c r="K12" s="307">
        <v>4156622.4078936651</v>
      </c>
      <c r="L12" s="297"/>
      <c r="M12" s="297">
        <f>D12+F12+G12+I12+J12+K12+L12</f>
        <v>4156622.4078936651</v>
      </c>
      <c r="N12" s="299"/>
      <c r="O12" s="308">
        <v>21654672.992289063</v>
      </c>
      <c r="P12" s="309"/>
      <c r="Q12" s="298">
        <v>70382742.525596976</v>
      </c>
      <c r="R12" s="296"/>
      <c r="S12" s="297">
        <f>Q12+P12+O12+R12</f>
        <v>92037415.517886043</v>
      </c>
    </row>
    <row r="13" spans="1:19" x14ac:dyDescent="0.25">
      <c r="A13" s="496" t="s">
        <v>541</v>
      </c>
      <c r="B13" s="497"/>
      <c r="C13" s="290" t="s">
        <v>391</v>
      </c>
      <c r="D13" s="310"/>
      <c r="E13" s="311"/>
      <c r="F13" s="312"/>
      <c r="G13" s="312"/>
      <c r="H13" s="311"/>
      <c r="I13" s="312"/>
      <c r="J13" s="312"/>
      <c r="K13" s="312">
        <v>39554549.174230725</v>
      </c>
      <c r="L13" s="312"/>
      <c r="M13" s="297">
        <f>D13+F13+G13+I13+J13+K13+L13</f>
        <v>39554549.174230725</v>
      </c>
      <c r="N13" s="311"/>
      <c r="O13" s="312">
        <v>175717486.13368931</v>
      </c>
      <c r="P13" s="312"/>
      <c r="Q13" s="312">
        <v>669764384.89073503</v>
      </c>
      <c r="R13" s="312"/>
      <c r="S13" s="297">
        <f>O13+P13+Q13+R13</f>
        <v>845481871.02442431</v>
      </c>
    </row>
    <row r="14" spans="1:19" x14ac:dyDescent="0.25">
      <c r="A14" s="498" t="s">
        <v>444</v>
      </c>
      <c r="B14" s="499"/>
      <c r="C14" s="313" t="s">
        <v>351</v>
      </c>
      <c r="D14" s="314"/>
      <c r="E14" s="314"/>
      <c r="F14" s="315"/>
      <c r="G14" s="316"/>
      <c r="H14" s="317"/>
      <c r="I14" s="301"/>
      <c r="J14" s="301"/>
      <c r="K14" s="317">
        <v>331165.52862712002</v>
      </c>
      <c r="L14" s="312"/>
      <c r="M14" s="297">
        <f>D14+E14+H14+K14+L14</f>
        <v>331165.52862712002</v>
      </c>
      <c r="N14" s="298">
        <v>5837683.637801379</v>
      </c>
      <c r="O14" s="305"/>
      <c r="P14" s="318"/>
      <c r="Q14" s="292">
        <v>118000003.02254161</v>
      </c>
      <c r="R14" s="292"/>
      <c r="S14" s="297">
        <f>N14+Q14+R14</f>
        <v>123837686.66034299</v>
      </c>
    </row>
    <row r="15" spans="1:19" x14ac:dyDescent="0.25">
      <c r="A15" s="502" t="s">
        <v>445</v>
      </c>
      <c r="B15" s="503"/>
      <c r="C15" s="504"/>
      <c r="D15" s="301"/>
      <c r="E15" s="301"/>
      <c r="F15" s="301"/>
      <c r="G15" s="301"/>
      <c r="H15" s="301"/>
      <c r="I15" s="301"/>
      <c r="J15" s="301"/>
      <c r="K15" s="301"/>
      <c r="L15" s="301"/>
      <c r="M15" s="301"/>
      <c r="N15" s="301"/>
      <c r="O15" s="301"/>
      <c r="P15" s="301"/>
      <c r="Q15" s="301"/>
      <c r="R15" s="301"/>
      <c r="S15" s="301"/>
    </row>
    <row r="16" spans="1:19" x14ac:dyDescent="0.25">
      <c r="A16" s="500" t="s">
        <v>446</v>
      </c>
      <c r="B16" s="501"/>
      <c r="C16" s="290" t="s">
        <v>394</v>
      </c>
      <c r="D16" s="319"/>
      <c r="E16" s="319"/>
      <c r="F16" s="320"/>
      <c r="G16" s="294"/>
      <c r="H16" s="292"/>
      <c r="I16" s="299"/>
      <c r="J16" s="299"/>
      <c r="K16" s="292"/>
      <c r="L16" s="292"/>
      <c r="M16" s="297">
        <f>D16+E16+H16+K16+L16</f>
        <v>0</v>
      </c>
      <c r="N16" s="292"/>
      <c r="O16" s="299"/>
      <c r="P16" s="299"/>
      <c r="Q16" s="292"/>
      <c r="R16" s="296"/>
      <c r="S16" s="297">
        <f>N16+Q16+R16</f>
        <v>0</v>
      </c>
    </row>
    <row r="17" spans="1:19" x14ac:dyDescent="0.25">
      <c r="A17" s="500" t="s">
        <v>447</v>
      </c>
      <c r="B17" s="501"/>
      <c r="C17" s="290" t="s">
        <v>396</v>
      </c>
      <c r="D17" s="319"/>
      <c r="E17" s="299"/>
      <c r="F17" s="319"/>
      <c r="G17" s="319"/>
      <c r="H17" s="299"/>
      <c r="I17" s="292"/>
      <c r="J17" s="292"/>
      <c r="K17" s="292"/>
      <c r="L17" s="292"/>
      <c r="M17" s="297">
        <f>D17+F17+G17+I17+J17+K17+L17</f>
        <v>0</v>
      </c>
      <c r="N17" s="299"/>
      <c r="O17" s="292"/>
      <c r="P17" s="292"/>
      <c r="Q17" s="292"/>
      <c r="R17" s="292"/>
      <c r="S17" s="297">
        <f>O17+P17+Q17+R17</f>
        <v>0</v>
      </c>
    </row>
    <row r="18" spans="1:19" x14ac:dyDescent="0.25">
      <c r="A18" s="500" t="s">
        <v>92</v>
      </c>
      <c r="B18" s="501"/>
      <c r="C18" s="290" t="s">
        <v>354</v>
      </c>
      <c r="D18" s="319"/>
      <c r="E18" s="319"/>
      <c r="F18" s="321"/>
      <c r="G18" s="322"/>
      <c r="H18" s="292"/>
      <c r="I18" s="299"/>
      <c r="J18" s="299"/>
      <c r="K18" s="292"/>
      <c r="L18" s="292"/>
      <c r="M18" s="297">
        <f>D18+E18+H18+K18+L18</f>
        <v>0</v>
      </c>
      <c r="N18" s="292"/>
      <c r="O18" s="299"/>
      <c r="P18" s="299"/>
      <c r="Q18" s="292"/>
      <c r="R18" s="296"/>
      <c r="S18" s="297">
        <f>N18+Q18+R18</f>
        <v>0</v>
      </c>
    </row>
    <row r="19" spans="1:19" x14ac:dyDescent="0.25">
      <c r="A19" s="502" t="s">
        <v>448</v>
      </c>
      <c r="B19" s="503"/>
      <c r="C19" s="323" t="s">
        <v>362</v>
      </c>
      <c r="D19" s="310"/>
      <c r="E19" s="310"/>
      <c r="F19" s="301"/>
      <c r="G19" s="301"/>
      <c r="H19" s="310"/>
      <c r="I19" s="301"/>
      <c r="J19" s="301"/>
      <c r="K19" s="310">
        <v>44042337.11075151</v>
      </c>
      <c r="L19" s="310"/>
      <c r="M19" s="297">
        <f>D19+E19+H19+K19+L19</f>
        <v>44042337.11075151</v>
      </c>
      <c r="N19" s="310">
        <v>203209842.76377973</v>
      </c>
      <c r="O19" s="311"/>
      <c r="P19" s="311"/>
      <c r="Q19" s="310">
        <v>858147130.43887353</v>
      </c>
      <c r="R19" s="310"/>
      <c r="S19" s="297">
        <f>N19+Q19+R19</f>
        <v>1061356973.2026533</v>
      </c>
    </row>
  </sheetData>
  <sheetProtection algorithmName="SHA-512" hashValue="hOao/3WCGehEnxf976LnmW0MuMECXUTnY51Dkcn4muDSuAph2pfciLJvB1iBJvgzYWJ42H+FPCPsY7pHahvFQQ==" saltValue="rqFNgwz+ykM50ozyAOp4GA==" spinCount="100000" sheet="1" objects="1" scenarios="1"/>
  <mergeCells count="23">
    <mergeCell ref="N4:P4"/>
    <mergeCell ref="A17:B17"/>
    <mergeCell ref="A19:B19"/>
    <mergeCell ref="A9:C9"/>
    <mergeCell ref="A10:C10"/>
    <mergeCell ref="A12:B12"/>
    <mergeCell ref="A18:B18"/>
    <mergeCell ref="R4:R5"/>
    <mergeCell ref="S4:S5"/>
    <mergeCell ref="A13:B13"/>
    <mergeCell ref="A14:B14"/>
    <mergeCell ref="A16:B16"/>
    <mergeCell ref="A15:C15"/>
    <mergeCell ref="A8:B8"/>
    <mergeCell ref="D4:D5"/>
    <mergeCell ref="A11:B11"/>
    <mergeCell ref="A7:B7"/>
    <mergeCell ref="Q4:Q5"/>
    <mergeCell ref="E4:G4"/>
    <mergeCell ref="H4:J4"/>
    <mergeCell ref="K4:K5"/>
    <mergeCell ref="L4:L5"/>
    <mergeCell ref="M4:M5"/>
  </mergeCells>
  <hyperlinks>
    <hyperlink ref="A2" location="Content!A1" display="Back to content" xr:uid="{00000000-0004-0000-0400-000000000000}"/>
  </hyperlink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S29"/>
  <sheetViews>
    <sheetView zoomScale="80" zoomScaleNormal="80" workbookViewId="0"/>
  </sheetViews>
  <sheetFormatPr defaultColWidth="8.88671875" defaultRowHeight="13.2" x14ac:dyDescent="0.25"/>
  <cols>
    <col min="1" max="1" width="60.5546875" style="2" customWidth="1"/>
    <col min="2" max="2" width="25.6640625" style="2" customWidth="1"/>
    <col min="3" max="20" width="22.6640625" style="2" customWidth="1"/>
    <col min="21" max="26" width="8.88671875" style="2"/>
    <col min="27" max="27" width="0" style="2" hidden="1" customWidth="1"/>
    <col min="28" max="16384" width="8.88671875" style="2"/>
  </cols>
  <sheetData>
    <row r="1" spans="1:19" ht="13.8" x14ac:dyDescent="0.25">
      <c r="A1" s="18" t="s">
        <v>469</v>
      </c>
    </row>
    <row r="2" spans="1:19" ht="14.4" x14ac:dyDescent="0.3">
      <c r="A2" s="258" t="s">
        <v>144</v>
      </c>
    </row>
    <row r="4" spans="1:19" ht="15" customHeight="1" x14ac:dyDescent="0.3">
      <c r="A4" s="257"/>
      <c r="B4" s="257"/>
      <c r="C4" s="518" t="s">
        <v>453</v>
      </c>
      <c r="D4" s="519"/>
      <c r="E4" s="519"/>
      <c r="F4" s="519"/>
      <c r="G4" s="519"/>
      <c r="H4" s="519"/>
      <c r="I4" s="519"/>
      <c r="J4" s="519"/>
      <c r="K4" s="519"/>
      <c r="L4" s="519"/>
      <c r="M4" s="519"/>
      <c r="N4" s="520"/>
      <c r="O4" s="521" t="s">
        <v>454</v>
      </c>
      <c r="P4" s="522"/>
      <c r="Q4" s="522"/>
      <c r="R4" s="523"/>
      <c r="S4" s="524" t="s">
        <v>455</v>
      </c>
    </row>
    <row r="5" spans="1:19" ht="39.6" x14ac:dyDescent="0.3">
      <c r="A5" s="1"/>
      <c r="B5" s="1"/>
      <c r="C5" s="250" t="s">
        <v>152</v>
      </c>
      <c r="D5" s="251" t="s">
        <v>153</v>
      </c>
      <c r="E5" s="251" t="s">
        <v>154</v>
      </c>
      <c r="F5" s="251" t="s">
        <v>155</v>
      </c>
      <c r="G5" s="251" t="s">
        <v>156</v>
      </c>
      <c r="H5" s="251" t="s">
        <v>157</v>
      </c>
      <c r="I5" s="251" t="s">
        <v>158</v>
      </c>
      <c r="J5" s="251" t="s">
        <v>159</v>
      </c>
      <c r="K5" s="251" t="s">
        <v>160</v>
      </c>
      <c r="L5" s="251" t="s">
        <v>161</v>
      </c>
      <c r="M5" s="251" t="s">
        <v>162</v>
      </c>
      <c r="N5" s="251" t="s">
        <v>163</v>
      </c>
      <c r="O5" s="252" t="s">
        <v>398</v>
      </c>
      <c r="P5" s="252" t="s">
        <v>399</v>
      </c>
      <c r="Q5" s="252" t="s">
        <v>400</v>
      </c>
      <c r="R5" s="252" t="s">
        <v>401</v>
      </c>
      <c r="S5" s="525"/>
    </row>
    <row r="6" spans="1:19" ht="14.4" x14ac:dyDescent="0.3">
      <c r="A6" s="1"/>
      <c r="B6" s="1"/>
      <c r="C6" s="253" t="s">
        <v>168</v>
      </c>
      <c r="D6" s="254" t="s">
        <v>169</v>
      </c>
      <c r="E6" s="254" t="s">
        <v>170</v>
      </c>
      <c r="F6" s="254" t="s">
        <v>171</v>
      </c>
      <c r="G6" s="254" t="s">
        <v>172</v>
      </c>
      <c r="H6" s="254" t="s">
        <v>173</v>
      </c>
      <c r="I6" s="254" t="s">
        <v>174</v>
      </c>
      <c r="J6" s="254" t="s">
        <v>175</v>
      </c>
      <c r="K6" s="254" t="s">
        <v>176</v>
      </c>
      <c r="L6" s="254" t="s">
        <v>177</v>
      </c>
      <c r="M6" s="254" t="s">
        <v>178</v>
      </c>
      <c r="N6" s="254" t="s">
        <v>179</v>
      </c>
      <c r="O6" s="254" t="s">
        <v>180</v>
      </c>
      <c r="P6" s="254" t="s">
        <v>181</v>
      </c>
      <c r="Q6" s="254" t="s">
        <v>182</v>
      </c>
      <c r="R6" s="254" t="s">
        <v>265</v>
      </c>
      <c r="S6" s="255" t="s">
        <v>266</v>
      </c>
    </row>
    <row r="7" spans="1:19" x14ac:dyDescent="0.25">
      <c r="A7" s="327" t="s">
        <v>438</v>
      </c>
      <c r="B7" s="328" t="s">
        <v>257</v>
      </c>
      <c r="C7" s="329"/>
      <c r="D7" s="329"/>
      <c r="E7" s="329"/>
      <c r="F7" s="329"/>
      <c r="G7" s="329"/>
      <c r="H7" s="329"/>
      <c r="I7" s="329"/>
      <c r="J7" s="329"/>
      <c r="K7" s="329"/>
      <c r="L7" s="329"/>
      <c r="M7" s="329"/>
      <c r="N7" s="329"/>
      <c r="O7" s="330"/>
      <c r="P7" s="329"/>
      <c r="Q7" s="329"/>
      <c r="R7" s="329"/>
      <c r="S7" s="329">
        <f>SUM(C7:R7)</f>
        <v>0</v>
      </c>
    </row>
    <row r="8" spans="1:19" ht="34.799999999999997" x14ac:dyDescent="0.25">
      <c r="A8" s="327" t="s">
        <v>542</v>
      </c>
      <c r="B8" s="328" t="s">
        <v>345</v>
      </c>
      <c r="C8" s="329"/>
      <c r="D8" s="329"/>
      <c r="E8" s="329"/>
      <c r="F8" s="329"/>
      <c r="G8" s="329"/>
      <c r="H8" s="329"/>
      <c r="I8" s="329"/>
      <c r="J8" s="329"/>
      <c r="K8" s="329"/>
      <c r="L8" s="329"/>
      <c r="M8" s="329"/>
      <c r="N8" s="329"/>
      <c r="O8" s="329"/>
      <c r="P8" s="329"/>
      <c r="Q8" s="329"/>
      <c r="R8" s="329"/>
      <c r="S8" s="329">
        <f>SUM(C8:R8)</f>
        <v>0</v>
      </c>
    </row>
    <row r="9" spans="1:19" x14ac:dyDescent="0.25">
      <c r="A9" s="256" t="s">
        <v>456</v>
      </c>
      <c r="B9" s="331"/>
      <c r="C9" s="332"/>
      <c r="D9" s="332"/>
      <c r="E9" s="332"/>
      <c r="F9" s="332"/>
      <c r="G9" s="332"/>
      <c r="H9" s="332"/>
      <c r="I9" s="332"/>
      <c r="J9" s="332"/>
      <c r="K9" s="332"/>
      <c r="L9" s="332"/>
      <c r="M9" s="332"/>
      <c r="N9" s="332"/>
      <c r="O9" s="332"/>
      <c r="P9" s="332"/>
      <c r="Q9" s="332"/>
      <c r="R9" s="332"/>
      <c r="S9" s="333"/>
    </row>
    <row r="10" spans="1:19" x14ac:dyDescent="0.25">
      <c r="A10" s="334" t="s">
        <v>91</v>
      </c>
      <c r="B10" s="331"/>
      <c r="C10" s="332"/>
      <c r="D10" s="332"/>
      <c r="E10" s="332"/>
      <c r="F10" s="332"/>
      <c r="G10" s="332"/>
      <c r="H10" s="332"/>
      <c r="I10" s="332"/>
      <c r="J10" s="332"/>
      <c r="K10" s="332"/>
      <c r="L10" s="332"/>
      <c r="M10" s="332"/>
      <c r="N10" s="332"/>
      <c r="O10" s="332"/>
      <c r="P10" s="332"/>
      <c r="Q10" s="332"/>
      <c r="R10" s="332"/>
      <c r="S10" s="333"/>
    </row>
    <row r="11" spans="1:19" x14ac:dyDescent="0.25">
      <c r="A11" s="335" t="s">
        <v>457</v>
      </c>
      <c r="B11" s="336"/>
      <c r="C11" s="332"/>
      <c r="D11" s="332"/>
      <c r="E11" s="332"/>
      <c r="F11" s="332"/>
      <c r="G11" s="332"/>
      <c r="H11" s="332"/>
      <c r="I11" s="332"/>
      <c r="J11" s="332"/>
      <c r="K11" s="332"/>
      <c r="L11" s="332"/>
      <c r="M11" s="332"/>
      <c r="N11" s="332"/>
      <c r="O11" s="332"/>
      <c r="P11" s="332"/>
      <c r="Q11" s="332"/>
      <c r="R11" s="332"/>
      <c r="S11" s="333"/>
    </row>
    <row r="12" spans="1:19" x14ac:dyDescent="0.25">
      <c r="A12" s="337" t="s">
        <v>238</v>
      </c>
      <c r="B12" s="338" t="s">
        <v>347</v>
      </c>
      <c r="C12" s="329">
        <v>24506738.117175087</v>
      </c>
      <c r="D12" s="329">
        <v>55028065.273737736</v>
      </c>
      <c r="E12" s="329">
        <v>-28842273.888758689</v>
      </c>
      <c r="F12" s="329">
        <v>98450645.705233797</v>
      </c>
      <c r="G12" s="329">
        <v>151180780.71317446</v>
      </c>
      <c r="H12" s="329">
        <v>-1121732.2641094429</v>
      </c>
      <c r="I12" s="329">
        <v>493272236.98709047</v>
      </c>
      <c r="J12" s="329">
        <v>119951690.40833925</v>
      </c>
      <c r="K12" s="329"/>
      <c r="L12" s="329"/>
      <c r="M12" s="329">
        <v>-1010215.882020453</v>
      </c>
      <c r="N12" s="329"/>
      <c r="O12" s="329"/>
      <c r="P12" s="329"/>
      <c r="Q12" s="329"/>
      <c r="R12" s="329"/>
      <c r="S12" s="329">
        <f>SUM(C12:R12)</f>
        <v>911415935.16986227</v>
      </c>
    </row>
    <row r="13" spans="1:19" ht="23.4" x14ac:dyDescent="0.25">
      <c r="A13" s="337" t="s">
        <v>458</v>
      </c>
      <c r="B13" s="339" t="s">
        <v>356</v>
      </c>
      <c r="C13" s="35">
        <v>2414933.0243031341</v>
      </c>
      <c r="D13" s="35">
        <v>11791317.19048924</v>
      </c>
      <c r="E13" s="35">
        <v>-3042941.7786758342</v>
      </c>
      <c r="F13" s="35">
        <v>-9417947.0583695527</v>
      </c>
      <c r="G13" s="35">
        <v>5796890.6313218158</v>
      </c>
      <c r="H13" s="35">
        <v>-101978.803815191</v>
      </c>
      <c r="I13" s="35">
        <v>13085449.252907887</v>
      </c>
      <c r="J13" s="35">
        <v>15143444.884607255</v>
      </c>
      <c r="K13" s="35"/>
      <c r="L13" s="35"/>
      <c r="M13" s="35">
        <v>-97044.924766476004</v>
      </c>
      <c r="N13" s="35"/>
      <c r="O13" s="340"/>
      <c r="P13" s="35"/>
      <c r="Q13" s="35"/>
      <c r="R13" s="35"/>
      <c r="S13" s="329">
        <f>SUM(C13:R13)</f>
        <v>35572122.418002285</v>
      </c>
    </row>
    <row r="14" spans="1:19" x14ac:dyDescent="0.25">
      <c r="A14" s="341" t="s">
        <v>459</v>
      </c>
      <c r="B14" s="342" t="s">
        <v>358</v>
      </c>
      <c r="C14" s="329">
        <v>22091805.092871953</v>
      </c>
      <c r="D14" s="329">
        <v>43236748.083248496</v>
      </c>
      <c r="E14" s="329">
        <v>-25799332.110082857</v>
      </c>
      <c r="F14" s="329">
        <v>107868592.76360334</v>
      </c>
      <c r="G14" s="329">
        <v>145383890.08185264</v>
      </c>
      <c r="H14" s="329">
        <v>-1019753.460294252</v>
      </c>
      <c r="I14" s="329">
        <v>480186787.7341826</v>
      </c>
      <c r="J14" s="329">
        <v>104808245.52373201</v>
      </c>
      <c r="K14" s="329"/>
      <c r="L14" s="329"/>
      <c r="M14" s="329">
        <v>-913170.95725397696</v>
      </c>
      <c r="N14" s="329"/>
      <c r="O14" s="329"/>
      <c r="P14" s="329"/>
      <c r="Q14" s="329"/>
      <c r="R14" s="329"/>
      <c r="S14" s="329">
        <f>SUM(C14:R14)</f>
        <v>875843812.7518599</v>
      </c>
    </row>
    <row r="15" spans="1:19" x14ac:dyDescent="0.25">
      <c r="A15" s="335" t="s">
        <v>460</v>
      </c>
      <c r="B15" s="343"/>
      <c r="C15" s="332"/>
      <c r="D15" s="332"/>
      <c r="E15" s="332"/>
      <c r="F15" s="332"/>
      <c r="G15" s="332"/>
      <c r="H15" s="332"/>
      <c r="I15" s="332"/>
      <c r="J15" s="332"/>
      <c r="K15" s="332"/>
      <c r="L15" s="332"/>
      <c r="M15" s="332"/>
      <c r="N15" s="332"/>
      <c r="O15" s="332"/>
      <c r="P15" s="332"/>
      <c r="Q15" s="332"/>
      <c r="R15" s="332"/>
      <c r="S15" s="333"/>
    </row>
    <row r="16" spans="1:19" x14ac:dyDescent="0.25">
      <c r="A16" s="344" t="s">
        <v>543</v>
      </c>
      <c r="B16" s="338" t="s">
        <v>360</v>
      </c>
      <c r="C16" s="329">
        <v>303484933.78836197</v>
      </c>
      <c r="D16" s="329">
        <v>603204752.75044954</v>
      </c>
      <c r="E16" s="329">
        <v>2108640948.332994</v>
      </c>
      <c r="F16" s="329">
        <v>813814999.57257009</v>
      </c>
      <c r="G16" s="329">
        <v>199846549.72651714</v>
      </c>
      <c r="H16" s="329">
        <v>10117347.005959963</v>
      </c>
      <c r="I16" s="329">
        <v>2153446464.3737946</v>
      </c>
      <c r="J16" s="329">
        <v>1273509402.4293489</v>
      </c>
      <c r="K16" s="329"/>
      <c r="L16" s="329"/>
      <c r="M16" s="329">
        <v>664428.12141496094</v>
      </c>
      <c r="N16" s="329"/>
      <c r="O16" s="329"/>
      <c r="P16" s="329"/>
      <c r="Q16" s="329"/>
      <c r="R16" s="329"/>
      <c r="S16" s="329">
        <f t="shared" ref="S16:S21" si="0">SUM(C16:R16)</f>
        <v>7466729826.1014109</v>
      </c>
    </row>
    <row r="17" spans="1:19" ht="23.4" x14ac:dyDescent="0.25">
      <c r="A17" s="337" t="s">
        <v>458</v>
      </c>
      <c r="B17" s="339" t="s">
        <v>411</v>
      </c>
      <c r="C17" s="35">
        <v>31746006.618228301</v>
      </c>
      <c r="D17" s="35">
        <v>95220568.042699501</v>
      </c>
      <c r="E17" s="35">
        <v>202135110.82225886</v>
      </c>
      <c r="F17" s="35">
        <v>121996412.21059151</v>
      </c>
      <c r="G17" s="35">
        <v>19003989.521827005</v>
      </c>
      <c r="H17" s="35">
        <v>962087.94574169896</v>
      </c>
      <c r="I17" s="35">
        <v>567641436.49666381</v>
      </c>
      <c r="J17" s="35">
        <v>533540896.50253558</v>
      </c>
      <c r="K17" s="35"/>
      <c r="L17" s="35"/>
      <c r="M17" s="35">
        <v>63182.402071270997</v>
      </c>
      <c r="N17" s="35"/>
      <c r="O17" s="340"/>
      <c r="P17" s="35"/>
      <c r="Q17" s="35"/>
      <c r="R17" s="35"/>
      <c r="S17" s="329">
        <f t="shared" si="0"/>
        <v>1572309690.5626175</v>
      </c>
    </row>
    <row r="18" spans="1:19" x14ac:dyDescent="0.25">
      <c r="A18" s="341" t="s">
        <v>463</v>
      </c>
      <c r="B18" s="339" t="s">
        <v>413</v>
      </c>
      <c r="C18" s="329">
        <v>271738927.17013365</v>
      </c>
      <c r="D18" s="329">
        <v>507984184.70775002</v>
      </c>
      <c r="E18" s="329">
        <v>1906505837.510735</v>
      </c>
      <c r="F18" s="329">
        <v>691818587.36197865</v>
      </c>
      <c r="G18" s="329">
        <v>180842560.20469016</v>
      </c>
      <c r="H18" s="329">
        <v>9155259.0602182634</v>
      </c>
      <c r="I18" s="329">
        <v>1585805027.8771307</v>
      </c>
      <c r="J18" s="329">
        <v>739968505.92681348</v>
      </c>
      <c r="K18" s="329"/>
      <c r="L18" s="329"/>
      <c r="M18" s="329">
        <v>601245.71934368997</v>
      </c>
      <c r="N18" s="329"/>
      <c r="O18" s="329"/>
      <c r="P18" s="329"/>
      <c r="Q18" s="329"/>
      <c r="R18" s="329"/>
      <c r="S18" s="329">
        <f t="shared" si="0"/>
        <v>5894420135.5387936</v>
      </c>
    </row>
    <row r="19" spans="1:19" x14ac:dyDescent="0.25">
      <c r="A19" s="345" t="s">
        <v>464</v>
      </c>
      <c r="B19" s="346" t="s">
        <v>449</v>
      </c>
      <c r="C19" s="329">
        <v>327991671.90553707</v>
      </c>
      <c r="D19" s="329">
        <v>658232818.02418721</v>
      </c>
      <c r="E19" s="329">
        <v>2079798674.4442353</v>
      </c>
      <c r="F19" s="329">
        <v>912265645.2778039</v>
      </c>
      <c r="G19" s="329">
        <v>351027330.4396916</v>
      </c>
      <c r="H19" s="329">
        <v>8995614.7418505196</v>
      </c>
      <c r="I19" s="329">
        <v>2646718701.3608851</v>
      </c>
      <c r="J19" s="329">
        <v>1393461092.837688</v>
      </c>
      <c r="K19" s="329"/>
      <c r="L19" s="329"/>
      <c r="M19" s="329">
        <v>-345787.76060549199</v>
      </c>
      <c r="N19" s="329"/>
      <c r="O19" s="329"/>
      <c r="P19" s="329"/>
      <c r="Q19" s="329"/>
      <c r="R19" s="329"/>
      <c r="S19" s="329">
        <f t="shared" si="0"/>
        <v>8378145761.2712736</v>
      </c>
    </row>
    <row r="20" spans="1:19" x14ac:dyDescent="0.25">
      <c r="A20" s="347" t="s">
        <v>465</v>
      </c>
      <c r="B20" s="328" t="s">
        <v>450</v>
      </c>
      <c r="C20" s="329">
        <v>293830732.26300561</v>
      </c>
      <c r="D20" s="329">
        <v>551220932.79099858</v>
      </c>
      <c r="E20" s="329">
        <v>1880706505.4006522</v>
      </c>
      <c r="F20" s="329">
        <v>799687180.12558198</v>
      </c>
      <c r="G20" s="329">
        <v>326226450.28654277</v>
      </c>
      <c r="H20" s="329">
        <v>8135505.5999240121</v>
      </c>
      <c r="I20" s="329">
        <v>2065991815.6113133</v>
      </c>
      <c r="J20" s="329">
        <v>844776751.45054543</v>
      </c>
      <c r="K20" s="329"/>
      <c r="L20" s="329"/>
      <c r="M20" s="329">
        <v>-311925.23791028699</v>
      </c>
      <c r="N20" s="329"/>
      <c r="O20" s="329"/>
      <c r="P20" s="329"/>
      <c r="Q20" s="329"/>
      <c r="R20" s="329"/>
      <c r="S20" s="329">
        <f t="shared" si="0"/>
        <v>6770263948.2906532</v>
      </c>
    </row>
    <row r="21" spans="1:19" x14ac:dyDescent="0.25">
      <c r="A21" s="348" t="s">
        <v>92</v>
      </c>
      <c r="B21" s="349" t="s">
        <v>451</v>
      </c>
      <c r="C21" s="35">
        <v>13781609.723039707</v>
      </c>
      <c r="D21" s="35">
        <v>18670568.774219565</v>
      </c>
      <c r="E21" s="35">
        <v>185369424.0501132</v>
      </c>
      <c r="F21" s="35">
        <v>58813111.475873597</v>
      </c>
      <c r="G21" s="35">
        <v>18632745.881633423</v>
      </c>
      <c r="H21" s="35">
        <v>298040.550437433</v>
      </c>
      <c r="I21" s="35">
        <v>65007073.15478567</v>
      </c>
      <c r="J21" s="35">
        <v>40963093.07250309</v>
      </c>
      <c r="K21" s="35"/>
      <c r="L21" s="35"/>
      <c r="M21" s="35">
        <v>49305.024367281003</v>
      </c>
      <c r="N21" s="35"/>
      <c r="O21" s="35"/>
      <c r="P21" s="35"/>
      <c r="Q21" s="35"/>
      <c r="R21" s="35"/>
      <c r="S21" s="329">
        <f t="shared" si="0"/>
        <v>401584971.70697296</v>
      </c>
    </row>
    <row r="22" spans="1:19" x14ac:dyDescent="0.25">
      <c r="A22" s="350" t="s">
        <v>466</v>
      </c>
      <c r="B22" s="351"/>
      <c r="C22" s="352"/>
      <c r="D22" s="352"/>
      <c r="E22" s="352"/>
      <c r="F22" s="352"/>
      <c r="G22" s="352"/>
      <c r="H22" s="352"/>
      <c r="I22" s="352"/>
      <c r="J22" s="352"/>
      <c r="K22" s="352"/>
      <c r="L22" s="352"/>
      <c r="M22" s="352"/>
      <c r="N22" s="352"/>
      <c r="O22" s="352"/>
      <c r="P22" s="352"/>
      <c r="Q22" s="352"/>
      <c r="R22" s="352"/>
      <c r="S22" s="333"/>
    </row>
    <row r="23" spans="1:19" x14ac:dyDescent="0.25">
      <c r="A23" s="353" t="s">
        <v>446</v>
      </c>
      <c r="B23" s="339" t="s">
        <v>289</v>
      </c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29">
        <f>SUM(C23:R23)</f>
        <v>0</v>
      </c>
    </row>
    <row r="24" spans="1:19" x14ac:dyDescent="0.25">
      <c r="A24" s="353" t="s">
        <v>447</v>
      </c>
      <c r="B24" s="339" t="s">
        <v>418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35"/>
      <c r="S24" s="329">
        <f>SUM(C24:R24)</f>
        <v>0</v>
      </c>
    </row>
    <row r="25" spans="1:19" x14ac:dyDescent="0.25">
      <c r="A25" s="353" t="s">
        <v>92</v>
      </c>
      <c r="B25" s="339" t="s">
        <v>419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29">
        <f>SUM(C25:R25)</f>
        <v>0</v>
      </c>
    </row>
    <row r="26" spans="1:19" x14ac:dyDescent="0.25">
      <c r="A26" s="354" t="s">
        <v>448</v>
      </c>
      <c r="B26" s="355"/>
      <c r="C26" s="332"/>
      <c r="D26" s="332"/>
      <c r="E26" s="332"/>
      <c r="F26" s="332"/>
      <c r="G26" s="332"/>
      <c r="H26" s="332"/>
      <c r="I26" s="332"/>
      <c r="J26" s="332"/>
      <c r="K26" s="332"/>
      <c r="L26" s="332"/>
      <c r="M26" s="332"/>
      <c r="N26" s="332"/>
      <c r="O26" s="332"/>
      <c r="P26" s="332"/>
      <c r="Q26" s="332"/>
      <c r="R26" s="332"/>
      <c r="S26" s="333"/>
    </row>
    <row r="27" spans="1:19" x14ac:dyDescent="0.25">
      <c r="A27" s="347" t="s">
        <v>448</v>
      </c>
      <c r="B27" s="328" t="s">
        <v>421</v>
      </c>
      <c r="C27" s="329">
        <v>341773281.62857676</v>
      </c>
      <c r="D27" s="329">
        <v>676903386.79840684</v>
      </c>
      <c r="E27" s="329">
        <v>2265168098.4943485</v>
      </c>
      <c r="F27" s="329">
        <v>971078756.75367749</v>
      </c>
      <c r="G27" s="329">
        <v>369660076.321325</v>
      </c>
      <c r="H27" s="329">
        <v>9293655.2922879513</v>
      </c>
      <c r="I27" s="329">
        <v>2711725774.5156703</v>
      </c>
      <c r="J27" s="329">
        <v>1434424185.9101913</v>
      </c>
      <c r="K27" s="329"/>
      <c r="L27" s="329"/>
      <c r="M27" s="329">
        <v>-296482.73623821099</v>
      </c>
      <c r="N27" s="329"/>
      <c r="O27" s="329"/>
      <c r="P27" s="329"/>
      <c r="Q27" s="329"/>
      <c r="R27" s="329"/>
      <c r="S27" s="329">
        <f>SUM(C27:R27)</f>
        <v>8779730732.9782448</v>
      </c>
    </row>
    <row r="28" spans="1:19" ht="23.4" x14ac:dyDescent="0.25">
      <c r="A28" s="347" t="s">
        <v>467</v>
      </c>
      <c r="B28" s="328" t="s">
        <v>423</v>
      </c>
      <c r="C28" s="329">
        <v>34160939.64253144</v>
      </c>
      <c r="D28" s="329">
        <v>107011885.23318873</v>
      </c>
      <c r="E28" s="329">
        <v>199092169.04358304</v>
      </c>
      <c r="F28" s="329">
        <v>112578465.15222195</v>
      </c>
      <c r="G28" s="329">
        <v>24800880.153148819</v>
      </c>
      <c r="H28" s="329">
        <v>860109.14192650805</v>
      </c>
      <c r="I28" s="329">
        <v>580726885.74957168</v>
      </c>
      <c r="J28" s="329">
        <v>548684341.38714278</v>
      </c>
      <c r="K28" s="329"/>
      <c r="L28" s="329"/>
      <c r="M28" s="329">
        <v>-33862.522695205</v>
      </c>
      <c r="N28" s="329"/>
      <c r="O28" s="329"/>
      <c r="P28" s="329"/>
      <c r="Q28" s="329"/>
      <c r="R28" s="329"/>
      <c r="S28" s="329">
        <f>SUM(C28:R28)</f>
        <v>1607881812.9806197</v>
      </c>
    </row>
    <row r="29" spans="1:19" ht="23.4" x14ac:dyDescent="0.25">
      <c r="A29" s="347" t="s">
        <v>468</v>
      </c>
      <c r="B29" s="328" t="s">
        <v>425</v>
      </c>
      <c r="C29" s="329">
        <v>307612341.9860453</v>
      </c>
      <c r="D29" s="329">
        <v>569891501.56521809</v>
      </c>
      <c r="E29" s="329">
        <v>2066075929.4507656</v>
      </c>
      <c r="F29" s="329">
        <v>858500291.60145545</v>
      </c>
      <c r="G29" s="329">
        <v>344859196.16817617</v>
      </c>
      <c r="H29" s="329">
        <v>8433546.1503614448</v>
      </c>
      <c r="I29" s="329">
        <v>2130998888.766099</v>
      </c>
      <c r="J29" s="329">
        <v>885739844.5230484</v>
      </c>
      <c r="K29" s="329"/>
      <c r="L29" s="329"/>
      <c r="M29" s="329">
        <v>-262620.21354300599</v>
      </c>
      <c r="N29" s="329"/>
      <c r="O29" s="329"/>
      <c r="P29" s="329"/>
      <c r="Q29" s="329"/>
      <c r="R29" s="329"/>
      <c r="S29" s="329">
        <f>SUM(C29:R29)</f>
        <v>7171848919.9976263</v>
      </c>
    </row>
  </sheetData>
  <sheetProtection algorithmName="SHA-512" hashValue="CRtFPP3NmFx/KsNILnlAiLDZ01edZdtDySDw3vUYbf48rMUQX0fva0g071rEJ79Yenq4JFUQQ+2VSZD/JuBMMQ==" saltValue="n/ov74CWjgAehpm68pw+qQ==" spinCount="100000" sheet="1" objects="1" scenarios="1"/>
  <mergeCells count="3">
    <mergeCell ref="C4:N4"/>
    <mergeCell ref="O4:R4"/>
    <mergeCell ref="S4:S5"/>
  </mergeCells>
  <hyperlinks>
    <hyperlink ref="A2" location="Content!A1" display="Back to content" xr:uid="{00000000-0004-0000-0500-000000000000}"/>
  </hyperlink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:U44"/>
  <sheetViews>
    <sheetView zoomScale="80" zoomScaleNormal="80" workbookViewId="0"/>
  </sheetViews>
  <sheetFormatPr defaultColWidth="8.88671875" defaultRowHeight="13.2" x14ac:dyDescent="0.25"/>
  <cols>
    <col min="1" max="1" width="25.88671875" style="263" customWidth="1"/>
    <col min="2" max="2" width="25.6640625" style="263" customWidth="1"/>
    <col min="3" max="3" width="0" style="263" hidden="1" customWidth="1"/>
    <col min="4" max="14" width="12.6640625" style="263" customWidth="1"/>
    <col min="15" max="15" width="10.6640625" style="263" customWidth="1"/>
    <col min="16" max="16" width="25.6640625" style="263" customWidth="1"/>
    <col min="17" max="17" width="13" style="263" customWidth="1"/>
    <col min="18" max="18" width="0.88671875" style="263" customWidth="1"/>
    <col min="19" max="19" width="14.6640625" style="263" customWidth="1"/>
    <col min="20" max="20" width="8.88671875" style="263"/>
    <col min="21" max="21" width="9" style="263" bestFit="1" customWidth="1"/>
    <col min="22" max="22" width="8.88671875" style="263"/>
    <col min="23" max="24" width="15" style="263" customWidth="1"/>
    <col min="25" max="28" width="11.109375" style="263" bestFit="1" customWidth="1"/>
    <col min="29" max="32" width="10.109375" style="263" bestFit="1" customWidth="1"/>
    <col min="33" max="34" width="9.109375" style="263" bestFit="1" customWidth="1"/>
    <col min="35" max="35" width="9" style="263" bestFit="1" customWidth="1"/>
    <col min="36" max="16384" width="8.88671875" style="263"/>
  </cols>
  <sheetData>
    <row r="1" spans="1:21" ht="13.8" x14ac:dyDescent="0.25">
      <c r="A1" s="262" t="s">
        <v>495</v>
      </c>
    </row>
    <row r="2" spans="1:21" ht="14.4" x14ac:dyDescent="0.3">
      <c r="A2" s="264" t="s">
        <v>144</v>
      </c>
    </row>
    <row r="4" spans="1:21" ht="24.6" customHeight="1" x14ac:dyDescent="0.3">
      <c r="A4" s="364"/>
      <c r="B4" s="364"/>
      <c r="C4" s="391"/>
      <c r="D4" s="526" t="s">
        <v>470</v>
      </c>
      <c r="E4" s="527"/>
      <c r="F4" s="527"/>
      <c r="G4" s="527"/>
      <c r="H4" s="527"/>
      <c r="I4" s="527"/>
      <c r="J4" s="527"/>
      <c r="K4" s="527"/>
      <c r="L4" s="527"/>
      <c r="M4" s="527"/>
      <c r="N4" s="528"/>
      <c r="O4" s="207"/>
      <c r="P4" s="207"/>
      <c r="Q4" s="531" t="s">
        <v>504</v>
      </c>
      <c r="R4" s="207"/>
      <c r="S4" s="531" t="s">
        <v>505</v>
      </c>
      <c r="T4" s="1"/>
      <c r="U4" s="1"/>
    </row>
    <row r="5" spans="1:21" ht="24.6" customHeight="1" x14ac:dyDescent="0.3">
      <c r="A5" s="364"/>
      <c r="B5" s="364"/>
      <c r="C5" s="391"/>
      <c r="D5" s="389" t="s">
        <v>471</v>
      </c>
      <c r="E5" s="389" t="s">
        <v>472</v>
      </c>
      <c r="F5" s="389" t="s">
        <v>473</v>
      </c>
      <c r="G5" s="389" t="s">
        <v>474</v>
      </c>
      <c r="H5" s="389" t="s">
        <v>475</v>
      </c>
      <c r="I5" s="389" t="s">
        <v>476</v>
      </c>
      <c r="J5" s="389" t="s">
        <v>477</v>
      </c>
      <c r="K5" s="389" t="s">
        <v>478</v>
      </c>
      <c r="L5" s="389" t="s">
        <v>479</v>
      </c>
      <c r="M5" s="389" t="s">
        <v>480</v>
      </c>
      <c r="N5" s="389" t="s">
        <v>508</v>
      </c>
      <c r="O5" s="368"/>
      <c r="P5" s="368"/>
      <c r="Q5" s="532"/>
      <c r="R5" s="207"/>
      <c r="S5" s="532"/>
    </row>
    <row r="6" spans="1:21" ht="14.4" x14ac:dyDescent="0.3">
      <c r="A6" s="364"/>
      <c r="B6" s="364"/>
      <c r="C6" s="364"/>
      <c r="D6" s="365"/>
      <c r="E6" s="365"/>
      <c r="F6" s="1"/>
      <c r="G6" s="365"/>
      <c r="H6" s="207"/>
      <c r="I6" s="207"/>
      <c r="J6" s="1"/>
      <c r="K6" s="1"/>
      <c r="L6" s="1"/>
      <c r="M6" s="1"/>
      <c r="N6" s="1"/>
      <c r="O6" s="1"/>
      <c r="P6" s="1"/>
      <c r="Q6" s="1"/>
      <c r="R6" s="1"/>
      <c r="S6" s="1"/>
    </row>
    <row r="7" spans="1:21" s="265" customFormat="1" ht="14.4" x14ac:dyDescent="0.3">
      <c r="A7" s="365"/>
      <c r="B7" s="365"/>
      <c r="C7" s="365"/>
      <c r="D7" s="365"/>
      <c r="E7" s="365"/>
      <c r="F7" s="207"/>
      <c r="G7" s="365"/>
      <c r="H7" s="207"/>
      <c r="I7" s="207"/>
      <c r="J7" s="207"/>
      <c r="K7" s="207"/>
      <c r="L7" s="207"/>
      <c r="M7" s="207"/>
      <c r="N7" s="207"/>
      <c r="O7" s="207"/>
      <c r="P7" s="207"/>
      <c r="Q7" s="207"/>
      <c r="R7" s="207"/>
      <c r="S7" s="207"/>
    </row>
    <row r="8" spans="1:21" ht="14.4" x14ac:dyDescent="0.3">
      <c r="A8" s="366" t="s">
        <v>481</v>
      </c>
      <c r="B8" s="366"/>
      <c r="C8" s="1"/>
      <c r="D8" s="207"/>
      <c r="E8" s="207"/>
      <c r="F8" s="207"/>
      <c r="G8" s="207"/>
      <c r="H8" s="207"/>
      <c r="I8" s="207"/>
      <c r="J8" s="207"/>
      <c r="K8" s="207"/>
      <c r="L8" s="207"/>
      <c r="M8" s="207"/>
      <c r="N8" s="207"/>
      <c r="O8" s="207"/>
      <c r="P8" s="207"/>
      <c r="Q8" s="207"/>
      <c r="R8" s="207"/>
      <c r="S8" s="207"/>
    </row>
    <row r="9" spans="1:21" ht="14.4" x14ac:dyDescent="0.3">
      <c r="A9" s="367"/>
      <c r="B9" s="367"/>
      <c r="C9"/>
      <c r="D9" s="356" t="s">
        <v>1</v>
      </c>
      <c r="E9" s="356" t="s">
        <v>168</v>
      </c>
      <c r="F9" s="356" t="s">
        <v>169</v>
      </c>
      <c r="G9" s="356" t="s">
        <v>170</v>
      </c>
      <c r="H9" s="356" t="s">
        <v>171</v>
      </c>
      <c r="I9" s="356" t="s">
        <v>172</v>
      </c>
      <c r="J9" s="356" t="s">
        <v>173</v>
      </c>
      <c r="K9" s="356" t="s">
        <v>174</v>
      </c>
      <c r="L9" s="356" t="s">
        <v>175</v>
      </c>
      <c r="M9" s="356" t="s">
        <v>176</v>
      </c>
      <c r="N9" s="356" t="s">
        <v>177</v>
      </c>
      <c r="O9" s="207"/>
      <c r="P9" s="207"/>
      <c r="Q9" s="389" t="s">
        <v>265</v>
      </c>
      <c r="R9" s="370"/>
      <c r="S9" s="389" t="s">
        <v>266</v>
      </c>
    </row>
    <row r="10" spans="1:21" ht="14.4" x14ac:dyDescent="0.3">
      <c r="A10" s="405" t="s">
        <v>484</v>
      </c>
      <c r="B10" s="405" t="s">
        <v>351</v>
      </c>
      <c r="C10" s="357" t="s">
        <v>484</v>
      </c>
      <c r="D10" s="410">
        <v>467045843.53799999</v>
      </c>
      <c r="E10" s="410">
        <v>648475577.90699995</v>
      </c>
      <c r="F10" s="410">
        <v>371636893.95700002</v>
      </c>
      <c r="G10" s="410">
        <v>274519546.75300002</v>
      </c>
      <c r="H10" s="410">
        <v>234545082.178</v>
      </c>
      <c r="I10" s="410">
        <v>148908860.16699994</v>
      </c>
      <c r="J10" s="410">
        <v>111753420.62200007</v>
      </c>
      <c r="K10" s="410">
        <v>53675870.133999951</v>
      </c>
      <c r="L10" s="410">
        <v>45060058.091999859</v>
      </c>
      <c r="M10" s="410">
        <v>34068966.146999955</v>
      </c>
      <c r="N10" s="411">
        <v>1587795.0799998171</v>
      </c>
      <c r="O10" s="207"/>
      <c r="P10" s="358" t="s">
        <v>351</v>
      </c>
      <c r="Q10" s="393">
        <v>1587795.0799998171</v>
      </c>
      <c r="R10" s="409"/>
      <c r="S10" s="394">
        <v>2394948036.6099992</v>
      </c>
    </row>
    <row r="11" spans="1:21" ht="14.4" x14ac:dyDescent="0.3">
      <c r="A11" s="406">
        <v>2011</v>
      </c>
      <c r="B11" s="406" t="s">
        <v>360</v>
      </c>
      <c r="C11" s="359" t="s">
        <v>485</v>
      </c>
      <c r="D11" s="411">
        <v>83760791.432005197</v>
      </c>
      <c r="E11" s="411">
        <v>148000033.15197396</v>
      </c>
      <c r="F11" s="411">
        <v>93364956.440570012</v>
      </c>
      <c r="G11" s="411">
        <v>92279404.932234988</v>
      </c>
      <c r="H11" s="411">
        <v>66896960.885155</v>
      </c>
      <c r="I11" s="411">
        <v>64757791.829000004</v>
      </c>
      <c r="J11" s="411">
        <v>54871348.950999998</v>
      </c>
      <c r="K11" s="411">
        <v>15693966.33002067</v>
      </c>
      <c r="L11" s="411">
        <v>13117241.560000025</v>
      </c>
      <c r="M11" s="411">
        <v>10688323.109999876</v>
      </c>
      <c r="N11" s="412">
        <v>1587795.0799998171</v>
      </c>
      <c r="O11" s="207"/>
      <c r="P11" s="360" t="s">
        <v>360</v>
      </c>
      <c r="Q11" s="395">
        <v>10688323.109999876</v>
      </c>
      <c r="R11" s="409"/>
      <c r="S11" s="396">
        <v>643430818.62195981</v>
      </c>
    </row>
    <row r="12" spans="1:21" ht="14.4" x14ac:dyDescent="0.3">
      <c r="A12" s="406">
        <v>2012</v>
      </c>
      <c r="B12" s="406" t="s">
        <v>402</v>
      </c>
      <c r="C12" s="359" t="s">
        <v>486</v>
      </c>
      <c r="D12" s="411">
        <v>130433961.23450001</v>
      </c>
      <c r="E12" s="411">
        <v>174967477.33249807</v>
      </c>
      <c r="F12" s="411">
        <v>119794418.98836215</v>
      </c>
      <c r="G12" s="411">
        <v>130328068.13893709</v>
      </c>
      <c r="H12" s="411">
        <v>98425557.388070002</v>
      </c>
      <c r="I12" s="411">
        <v>71141249.627488732</v>
      </c>
      <c r="J12" s="411">
        <v>63388177.535999887</v>
      </c>
      <c r="K12" s="411">
        <v>18997053.440999988</v>
      </c>
      <c r="L12" s="411">
        <v>5001564.2371890489</v>
      </c>
      <c r="M12" s="412"/>
      <c r="N12" s="412">
        <v>1587795.0799998171</v>
      </c>
      <c r="O12" s="207"/>
      <c r="P12" s="360" t="s">
        <v>402</v>
      </c>
      <c r="Q12" s="395">
        <v>5001564.2371890489</v>
      </c>
      <c r="R12" s="409"/>
      <c r="S12" s="396">
        <v>812477527.92404497</v>
      </c>
    </row>
    <row r="13" spans="1:21" ht="14.4" x14ac:dyDescent="0.3">
      <c r="A13" s="406">
        <v>2013</v>
      </c>
      <c r="B13" s="406" t="s">
        <v>461</v>
      </c>
      <c r="C13" s="359" t="s">
        <v>487</v>
      </c>
      <c r="D13" s="411">
        <v>182066431.21562859</v>
      </c>
      <c r="E13" s="411">
        <v>249401848.69008276</v>
      </c>
      <c r="F13" s="411">
        <v>196716650.5286288</v>
      </c>
      <c r="G13" s="411">
        <v>137355399.41513902</v>
      </c>
      <c r="H13" s="411">
        <v>97375968.265288711</v>
      </c>
      <c r="I13" s="411">
        <v>70539091.260434121</v>
      </c>
      <c r="J13" s="411">
        <v>59575465.76938089</v>
      </c>
      <c r="K13" s="411">
        <v>13576501.317015028</v>
      </c>
      <c r="L13" s="412"/>
      <c r="M13" s="412"/>
      <c r="N13" s="412">
        <v>1587795.0799998171</v>
      </c>
      <c r="O13" s="207"/>
      <c r="P13" s="360" t="s">
        <v>461</v>
      </c>
      <c r="Q13" s="395">
        <v>13576501.317015028</v>
      </c>
      <c r="R13" s="409"/>
      <c r="S13" s="396">
        <v>1006607356.4615978</v>
      </c>
    </row>
    <row r="14" spans="1:21" ht="14.4" x14ac:dyDescent="0.3">
      <c r="A14" s="406">
        <v>2014</v>
      </c>
      <c r="B14" s="406" t="s">
        <v>462</v>
      </c>
      <c r="C14" s="359" t="s">
        <v>488</v>
      </c>
      <c r="D14" s="411">
        <v>289703120.89275759</v>
      </c>
      <c r="E14" s="411">
        <v>332064314.06553495</v>
      </c>
      <c r="F14" s="411">
        <v>226037648.60684976</v>
      </c>
      <c r="G14" s="411">
        <v>157725632.95829806</v>
      </c>
      <c r="H14" s="411">
        <v>124133843.36325464</v>
      </c>
      <c r="I14" s="411">
        <v>80217305.226236001</v>
      </c>
      <c r="J14" s="411">
        <v>67410569.099216819</v>
      </c>
      <c r="K14" s="412"/>
      <c r="L14" s="412"/>
      <c r="M14" s="412"/>
      <c r="N14" s="412">
        <v>1587795.0799998171</v>
      </c>
      <c r="O14" s="207"/>
      <c r="P14" s="360" t="s">
        <v>462</v>
      </c>
      <c r="Q14" s="395">
        <v>67410569.099216819</v>
      </c>
      <c r="R14" s="409"/>
      <c r="S14" s="396">
        <v>1277292434.2121477</v>
      </c>
    </row>
    <row r="15" spans="1:21" ht="14.4" x14ac:dyDescent="0.3">
      <c r="A15" s="406">
        <v>2015</v>
      </c>
      <c r="B15" s="406" t="s">
        <v>362</v>
      </c>
      <c r="C15" s="359" t="s">
        <v>489</v>
      </c>
      <c r="D15" s="411">
        <v>405564419.56164306</v>
      </c>
      <c r="E15" s="411">
        <v>395601544.178859</v>
      </c>
      <c r="F15" s="411">
        <v>235401511.77985445</v>
      </c>
      <c r="G15" s="411">
        <v>163102107.4199006</v>
      </c>
      <c r="H15" s="411">
        <v>169480563.46323404</v>
      </c>
      <c r="I15" s="411">
        <v>95062184.227532059</v>
      </c>
      <c r="J15" s="412"/>
      <c r="K15" s="412"/>
      <c r="L15" s="412"/>
      <c r="M15" s="412"/>
      <c r="N15" s="412">
        <v>1587795.0799998171</v>
      </c>
      <c r="O15" s="207"/>
      <c r="P15" s="360" t="s">
        <v>362</v>
      </c>
      <c r="Q15" s="395">
        <v>95062184.227532059</v>
      </c>
      <c r="R15" s="409"/>
      <c r="S15" s="396">
        <v>1464212330.6310234</v>
      </c>
    </row>
    <row r="16" spans="1:21" ht="14.4" x14ac:dyDescent="0.3">
      <c r="A16" s="406">
        <v>2016</v>
      </c>
      <c r="B16" s="406" t="s">
        <v>364</v>
      </c>
      <c r="C16" s="359" t="s">
        <v>490</v>
      </c>
      <c r="D16" s="411">
        <v>686197490.78431404</v>
      </c>
      <c r="E16" s="411">
        <v>613731715.2954638</v>
      </c>
      <c r="F16" s="411">
        <v>303216043.07188165</v>
      </c>
      <c r="G16" s="411">
        <v>246666913.10336205</v>
      </c>
      <c r="H16" s="411">
        <v>117359999.20847325</v>
      </c>
      <c r="I16" s="412"/>
      <c r="J16" s="412"/>
      <c r="K16" s="412"/>
      <c r="L16" s="412"/>
      <c r="M16" s="412"/>
      <c r="N16" s="412">
        <v>1587795.0799998171</v>
      </c>
      <c r="O16" s="207"/>
      <c r="P16" s="360" t="s">
        <v>364</v>
      </c>
      <c r="Q16" s="395">
        <v>117359999.20847325</v>
      </c>
      <c r="R16" s="409"/>
      <c r="S16" s="396">
        <v>1967172161.463495</v>
      </c>
    </row>
    <row r="17" spans="1:19" ht="14.4" x14ac:dyDescent="0.3">
      <c r="A17" s="406">
        <v>2017</v>
      </c>
      <c r="B17" s="406" t="s">
        <v>366</v>
      </c>
      <c r="C17" s="359" t="s">
        <v>491</v>
      </c>
      <c r="D17" s="411">
        <v>939297218.68631792</v>
      </c>
      <c r="E17" s="411">
        <v>1041940814.2447604</v>
      </c>
      <c r="F17" s="411">
        <v>356193334.663939</v>
      </c>
      <c r="G17" s="411">
        <v>269676915.29820991</v>
      </c>
      <c r="H17" s="412"/>
      <c r="I17" s="412"/>
      <c r="J17" s="412"/>
      <c r="K17" s="412"/>
      <c r="L17" s="412"/>
      <c r="M17" s="412"/>
      <c r="N17" s="412">
        <v>1587795.0799998171</v>
      </c>
      <c r="O17" s="207"/>
      <c r="P17" s="360" t="s">
        <v>366</v>
      </c>
      <c r="Q17" s="395">
        <v>269676915.29820991</v>
      </c>
      <c r="R17" s="409"/>
      <c r="S17" s="396">
        <v>2607108282.8932276</v>
      </c>
    </row>
    <row r="18" spans="1:19" ht="14.4" x14ac:dyDescent="0.3">
      <c r="A18" s="406">
        <v>2018</v>
      </c>
      <c r="B18" s="406" t="s">
        <v>287</v>
      </c>
      <c r="C18" s="359" t="s">
        <v>492</v>
      </c>
      <c r="D18" s="411">
        <v>1345792207.69836</v>
      </c>
      <c r="E18" s="411">
        <v>1168221618.2074709</v>
      </c>
      <c r="F18" s="411">
        <v>666996508.68677294</v>
      </c>
      <c r="G18" s="413"/>
      <c r="H18" s="412"/>
      <c r="I18" s="412"/>
      <c r="J18" s="412"/>
      <c r="K18" s="412"/>
      <c r="L18" s="412"/>
      <c r="M18" s="412"/>
      <c r="N18" s="412">
        <v>1587795.0799998171</v>
      </c>
      <c r="O18" s="207"/>
      <c r="P18" s="360" t="s">
        <v>287</v>
      </c>
      <c r="Q18" s="395">
        <v>666996508.68677294</v>
      </c>
      <c r="R18" s="409"/>
      <c r="S18" s="396">
        <v>3181010334.5926042</v>
      </c>
    </row>
    <row r="19" spans="1:19" ht="14.4" x14ac:dyDescent="0.3">
      <c r="A19" s="406">
        <v>2019</v>
      </c>
      <c r="B19" s="406" t="s">
        <v>411</v>
      </c>
      <c r="C19" s="359" t="s">
        <v>493</v>
      </c>
      <c r="D19" s="411">
        <v>1528970206.150212</v>
      </c>
      <c r="E19" s="414">
        <v>1169030370.8396542</v>
      </c>
      <c r="F19" s="412"/>
      <c r="G19" s="412"/>
      <c r="H19" s="412"/>
      <c r="I19" s="412"/>
      <c r="J19" s="412"/>
      <c r="K19" s="412"/>
      <c r="L19" s="412"/>
      <c r="M19" s="412"/>
      <c r="N19" s="412">
        <v>1587795.0799998171</v>
      </c>
      <c r="O19" s="207"/>
      <c r="P19" s="360" t="s">
        <v>411</v>
      </c>
      <c r="Q19" s="395">
        <v>1169030370.8396542</v>
      </c>
      <c r="R19" s="409"/>
      <c r="S19" s="396">
        <v>2698000576.9898658</v>
      </c>
    </row>
    <row r="20" spans="1:19" ht="14.4" x14ac:dyDescent="0.3">
      <c r="A20" s="407" t="s">
        <v>550</v>
      </c>
      <c r="B20" s="407" t="s">
        <v>413</v>
      </c>
      <c r="C20" s="361" t="s">
        <v>494</v>
      </c>
      <c r="D20" s="411">
        <v>1307861777.302958</v>
      </c>
      <c r="E20" s="412"/>
      <c r="F20" s="412"/>
      <c r="G20" s="412"/>
      <c r="H20" s="412"/>
      <c r="I20" s="412"/>
      <c r="J20" s="412"/>
      <c r="K20" s="412"/>
      <c r="L20" s="412"/>
      <c r="M20" s="412"/>
      <c r="N20" s="412">
        <v>1587795.0799998171</v>
      </c>
      <c r="O20" s="207"/>
      <c r="P20" s="360" t="s">
        <v>413</v>
      </c>
      <c r="Q20" s="397">
        <v>1307861777.302958</v>
      </c>
      <c r="R20" s="409"/>
      <c r="S20" s="398">
        <v>1307861777.302958</v>
      </c>
    </row>
    <row r="21" spans="1:19" ht="14.4" x14ac:dyDescent="0.3">
      <c r="A21" s="368"/>
      <c r="B21" s="368"/>
      <c r="C21" s="392"/>
      <c r="D21" s="368"/>
      <c r="E21" s="368"/>
      <c r="F21" s="368"/>
      <c r="G21" s="207"/>
      <c r="H21" s="207"/>
      <c r="I21" s="207"/>
      <c r="J21" s="207"/>
      <c r="K21" s="207"/>
      <c r="L21" s="207"/>
      <c r="M21" s="207"/>
      <c r="N21" s="207"/>
      <c r="O21" s="369" t="s">
        <v>151</v>
      </c>
      <c r="P21" s="362" t="s">
        <v>449</v>
      </c>
      <c r="Q21" s="399">
        <v>3724252508.407021</v>
      </c>
      <c r="R21" s="409"/>
      <c r="S21" s="400">
        <v>19360121637.702923</v>
      </c>
    </row>
    <row r="22" spans="1:19" ht="14.4" x14ac:dyDescent="0.3">
      <c r="A22" s="366"/>
      <c r="B22" s="366"/>
      <c r="C22" s="401"/>
      <c r="D22" s="368"/>
      <c r="E22" s="368"/>
      <c r="F22" s="368"/>
      <c r="G22" s="207"/>
      <c r="H22" s="207"/>
      <c r="I22" s="207"/>
      <c r="J22" s="207"/>
      <c r="K22" s="207"/>
      <c r="L22" s="207"/>
      <c r="M22" s="207"/>
      <c r="N22" s="207"/>
      <c r="O22" s="207"/>
      <c r="P22" s="207"/>
      <c r="Q22" s="207"/>
      <c r="R22" s="207"/>
      <c r="S22" s="207"/>
    </row>
    <row r="23" spans="1:19" ht="14.4" x14ac:dyDescent="0.3">
      <c r="A23" s="207"/>
      <c r="B23" s="207"/>
      <c r="C23" s="153"/>
      <c r="D23" s="207"/>
      <c r="E23" s="207"/>
      <c r="F23" s="207"/>
      <c r="G23" s="207"/>
      <c r="H23" s="207"/>
      <c r="I23" s="207"/>
      <c r="J23" s="207"/>
      <c r="K23" s="207"/>
      <c r="L23" s="207"/>
      <c r="M23" s="207"/>
      <c r="N23" s="207"/>
      <c r="O23" s="207"/>
      <c r="P23" s="207"/>
      <c r="Q23" s="207"/>
      <c r="R23" s="207"/>
      <c r="S23" s="207"/>
    </row>
    <row r="24" spans="1:19" s="265" customFormat="1" ht="14.4" x14ac:dyDescent="0.3">
      <c r="A24" s="207"/>
      <c r="B24" s="207"/>
      <c r="C24" s="153"/>
      <c r="D24" s="207"/>
      <c r="E24" s="207"/>
      <c r="F24" s="207"/>
      <c r="G24" s="207"/>
      <c r="H24" s="207"/>
      <c r="I24" s="207"/>
      <c r="J24" s="207"/>
      <c r="K24" s="207"/>
      <c r="L24" s="207"/>
      <c r="M24" s="207"/>
      <c r="N24" s="207"/>
      <c r="O24" s="207"/>
      <c r="P24" s="207"/>
      <c r="Q24" s="207"/>
      <c r="R24" s="207"/>
      <c r="S24" s="207"/>
    </row>
    <row r="25" spans="1:19" ht="14.4" x14ac:dyDescent="0.3">
      <c r="A25" s="408"/>
      <c r="B25" s="408"/>
      <c r="C25" s="40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</row>
    <row r="26" spans="1:19" ht="14.4" x14ac:dyDescent="0.3">
      <c r="A26" s="1"/>
      <c r="B26" s="1"/>
      <c r="C26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</row>
    <row r="27" spans="1:19" ht="24.6" customHeight="1" x14ac:dyDescent="0.3">
      <c r="A27" s="1"/>
      <c r="B27" s="364"/>
      <c r="C27" s="391"/>
      <c r="D27" s="526" t="s">
        <v>470</v>
      </c>
      <c r="E27" s="527"/>
      <c r="F27" s="527"/>
      <c r="G27" s="527"/>
      <c r="H27" s="527"/>
      <c r="I27" s="527"/>
      <c r="J27" s="527"/>
      <c r="K27" s="527"/>
      <c r="L27" s="527"/>
      <c r="M27" s="527"/>
      <c r="N27" s="528"/>
      <c r="O27" s="207"/>
      <c r="P27" s="207"/>
      <c r="Q27" s="529" t="s">
        <v>506</v>
      </c>
      <c r="R27" s="207"/>
      <c r="S27" s="1"/>
    </row>
    <row r="28" spans="1:19" ht="24.6" customHeight="1" x14ac:dyDescent="0.3">
      <c r="A28" s="364"/>
      <c r="B28" s="364"/>
      <c r="C28" s="391"/>
      <c r="D28" s="389" t="s">
        <v>471</v>
      </c>
      <c r="E28" s="389" t="s">
        <v>472</v>
      </c>
      <c r="F28" s="389" t="s">
        <v>473</v>
      </c>
      <c r="G28" s="389" t="s">
        <v>474</v>
      </c>
      <c r="H28" s="389" t="s">
        <v>475</v>
      </c>
      <c r="I28" s="389" t="s">
        <v>476</v>
      </c>
      <c r="J28" s="389" t="s">
        <v>477</v>
      </c>
      <c r="K28" s="389" t="s">
        <v>478</v>
      </c>
      <c r="L28" s="389" t="s">
        <v>479</v>
      </c>
      <c r="M28" s="389" t="s">
        <v>480</v>
      </c>
      <c r="N28" s="389" t="s">
        <v>508</v>
      </c>
      <c r="O28" s="368"/>
      <c r="P28" s="368"/>
      <c r="Q28" s="530"/>
      <c r="R28" s="207"/>
      <c r="S28" s="1"/>
    </row>
    <row r="29" spans="1:19" ht="14.4" x14ac:dyDescent="0.3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</row>
    <row r="30" spans="1:19" s="265" customFormat="1" ht="14.4" x14ac:dyDescent="0.3">
      <c r="A30" s="207"/>
      <c r="B30" s="207"/>
      <c r="C30" s="207"/>
      <c r="D30" s="207"/>
      <c r="E30" s="207"/>
      <c r="F30" s="207"/>
      <c r="G30" s="207"/>
      <c r="H30" s="207"/>
      <c r="I30" s="207"/>
      <c r="J30" s="207"/>
      <c r="K30" s="207"/>
      <c r="L30" s="207"/>
      <c r="M30" s="207"/>
      <c r="N30" s="207"/>
      <c r="O30" s="207"/>
      <c r="P30" s="207"/>
      <c r="Q30" s="207"/>
      <c r="R30" s="207"/>
      <c r="S30" s="207"/>
    </row>
    <row r="31" spans="1:19" ht="14.4" x14ac:dyDescent="0.3">
      <c r="A31" s="366" t="s">
        <v>482</v>
      </c>
      <c r="B31" s="366"/>
      <c r="C31" s="1"/>
      <c r="D31" s="207"/>
      <c r="E31" s="207"/>
      <c r="F31" s="207"/>
      <c r="G31" s="207"/>
      <c r="H31" s="207"/>
      <c r="I31" s="207"/>
      <c r="J31" s="207"/>
      <c r="K31" s="207"/>
      <c r="L31" s="207"/>
      <c r="M31" s="207"/>
      <c r="N31" s="207"/>
      <c r="O31" s="207"/>
      <c r="P31" s="207"/>
      <c r="Q31" s="207"/>
      <c r="R31" s="207"/>
      <c r="S31" s="207"/>
    </row>
    <row r="32" spans="1:19" ht="14.4" x14ac:dyDescent="0.3">
      <c r="A32" s="367"/>
      <c r="B32" s="367"/>
      <c r="C32"/>
      <c r="D32" s="363" t="s">
        <v>183</v>
      </c>
      <c r="E32" s="363" t="s">
        <v>229</v>
      </c>
      <c r="F32" s="363" t="s">
        <v>230</v>
      </c>
      <c r="G32" s="363" t="s">
        <v>231</v>
      </c>
      <c r="H32" s="363" t="s">
        <v>232</v>
      </c>
      <c r="I32" s="363" t="s">
        <v>233</v>
      </c>
      <c r="J32" s="363" t="s">
        <v>234</v>
      </c>
      <c r="K32" s="363" t="s">
        <v>235</v>
      </c>
      <c r="L32" s="363" t="s">
        <v>236</v>
      </c>
      <c r="M32" s="363" t="s">
        <v>483</v>
      </c>
      <c r="N32" s="363" t="s">
        <v>237</v>
      </c>
      <c r="O32" s="1"/>
      <c r="P32" s="1"/>
      <c r="Q32" s="363" t="s">
        <v>507</v>
      </c>
      <c r="R32" s="207"/>
      <c r="S32" s="207"/>
    </row>
    <row r="33" spans="1:19" ht="14.4" x14ac:dyDescent="0.3">
      <c r="A33" s="405" t="s">
        <v>484</v>
      </c>
      <c r="B33" s="405" t="s">
        <v>351</v>
      </c>
      <c r="C33" s="357" t="s">
        <v>484</v>
      </c>
      <c r="D33" s="410">
        <v>2046963093.7798002</v>
      </c>
      <c r="E33" s="410">
        <v>1327626363.8192074</v>
      </c>
      <c r="F33" s="410">
        <v>971259008.08336043</v>
      </c>
      <c r="G33" s="410">
        <v>738236527.7936914</v>
      </c>
      <c r="H33" s="410">
        <v>546010017.31426513</v>
      </c>
      <c r="I33" s="410">
        <v>368281035.0759505</v>
      </c>
      <c r="J33" s="410">
        <v>229804066.74419999</v>
      </c>
      <c r="K33" s="410">
        <v>162262604.79049999</v>
      </c>
      <c r="L33" s="410">
        <v>123864356.84723309</v>
      </c>
      <c r="M33" s="410">
        <v>82567919.780792326</v>
      </c>
      <c r="N33" s="411">
        <v>22721412.262674</v>
      </c>
      <c r="O33" s="1"/>
      <c r="P33" s="358" t="s">
        <v>351</v>
      </c>
      <c r="Q33" s="402">
        <v>21607588.725769252</v>
      </c>
      <c r="R33" s="368"/>
      <c r="S33" s="207"/>
    </row>
    <row r="34" spans="1:19" ht="14.4" x14ac:dyDescent="0.3">
      <c r="A34" s="406">
        <v>2011</v>
      </c>
      <c r="B34" s="406" t="s">
        <v>360</v>
      </c>
      <c r="C34" s="359" t="s">
        <v>485</v>
      </c>
      <c r="D34" s="411">
        <v>678572578.9450835</v>
      </c>
      <c r="E34" s="411">
        <v>462445327.16880256</v>
      </c>
      <c r="F34" s="411">
        <v>366162305.89406258</v>
      </c>
      <c r="G34" s="411">
        <v>276990106.14340186</v>
      </c>
      <c r="H34" s="411">
        <v>187227589.85790062</v>
      </c>
      <c r="I34" s="411">
        <v>112557140.4459262</v>
      </c>
      <c r="J34" s="411">
        <v>67725915.075599998</v>
      </c>
      <c r="K34" s="411">
        <v>48538547.142913431</v>
      </c>
      <c r="L34" s="411">
        <v>37589943.790056854</v>
      </c>
      <c r="M34" s="411">
        <v>20671132.45002</v>
      </c>
      <c r="N34" s="412">
        <v>22721412.262674</v>
      </c>
      <c r="O34" s="1"/>
      <c r="P34" s="360" t="s">
        <v>360</v>
      </c>
      <c r="Q34" s="403">
        <v>19730060.06809862</v>
      </c>
      <c r="R34" s="207"/>
      <c r="S34" s="207"/>
    </row>
    <row r="35" spans="1:19" ht="14.4" x14ac:dyDescent="0.3">
      <c r="A35" s="406">
        <v>2012</v>
      </c>
      <c r="B35" s="406" t="s">
        <v>402</v>
      </c>
      <c r="C35" s="359" t="s">
        <v>486</v>
      </c>
      <c r="D35" s="411">
        <v>833433723.14732087</v>
      </c>
      <c r="E35" s="411">
        <v>593066288.29124701</v>
      </c>
      <c r="F35" s="411">
        <v>469306469.90591377</v>
      </c>
      <c r="G35" s="411">
        <v>371269786.87511331</v>
      </c>
      <c r="H35" s="411">
        <v>232768292.3759644</v>
      </c>
      <c r="I35" s="411">
        <v>154424417.54335684</v>
      </c>
      <c r="J35" s="411">
        <v>105607187.22303417</v>
      </c>
      <c r="K35" s="411">
        <v>63217684.095569044</v>
      </c>
      <c r="L35" s="411">
        <v>43463522.472831368</v>
      </c>
      <c r="M35" s="412"/>
      <c r="N35" s="412">
        <v>22721412.262674</v>
      </c>
      <c r="O35" s="1"/>
      <c r="P35" s="360" t="s">
        <v>402</v>
      </c>
      <c r="Q35" s="403">
        <v>41819131.53882575</v>
      </c>
      <c r="R35" s="207"/>
      <c r="S35" s="207"/>
    </row>
    <row r="36" spans="1:19" ht="14.4" x14ac:dyDescent="0.3">
      <c r="A36" s="406">
        <v>2013</v>
      </c>
      <c r="B36" s="406" t="s">
        <v>461</v>
      </c>
      <c r="C36" s="359" t="s">
        <v>487</v>
      </c>
      <c r="D36" s="411">
        <v>1071471013.2733902</v>
      </c>
      <c r="E36" s="411">
        <v>775231214.36735284</v>
      </c>
      <c r="F36" s="411">
        <v>588483098.54853404</v>
      </c>
      <c r="G36" s="411">
        <v>456872134.69299275</v>
      </c>
      <c r="H36" s="411">
        <v>297252737.90902859</v>
      </c>
      <c r="I36" s="411">
        <v>226064118.56678879</v>
      </c>
      <c r="J36" s="411">
        <v>161343646.12919447</v>
      </c>
      <c r="K36" s="411">
        <v>90613136.462121457</v>
      </c>
      <c r="L36" s="412"/>
      <c r="M36" s="412"/>
      <c r="N36" s="412">
        <v>22721412.262674</v>
      </c>
      <c r="O36" s="1"/>
      <c r="P36" s="360" t="s">
        <v>461</v>
      </c>
      <c r="Q36" s="403">
        <v>87228059.403773233</v>
      </c>
      <c r="R36" s="207"/>
      <c r="S36" s="207"/>
    </row>
    <row r="37" spans="1:19" ht="14.4" x14ac:dyDescent="0.3">
      <c r="A37" s="406">
        <v>2014</v>
      </c>
      <c r="B37" s="406" t="s">
        <v>462</v>
      </c>
      <c r="C37" s="359" t="s">
        <v>488</v>
      </c>
      <c r="D37" s="411">
        <v>1302614702.7918468</v>
      </c>
      <c r="E37" s="411">
        <v>884352617.68836915</v>
      </c>
      <c r="F37" s="411">
        <v>764202083.36216116</v>
      </c>
      <c r="G37" s="411">
        <v>519583580.52216476</v>
      </c>
      <c r="H37" s="411">
        <v>379047626.42236006</v>
      </c>
      <c r="I37" s="411">
        <v>281760685.13123786</v>
      </c>
      <c r="J37" s="411">
        <v>174384067.77463007</v>
      </c>
      <c r="K37" s="412"/>
      <c r="L37" s="412"/>
      <c r="M37" s="412"/>
      <c r="N37" s="412">
        <v>22721412.262674</v>
      </c>
      <c r="O37" s="1"/>
      <c r="P37" s="360" t="s">
        <v>462</v>
      </c>
      <c r="Q37" s="403">
        <v>168446241.30234697</v>
      </c>
      <c r="R37" s="207"/>
      <c r="S37" s="207"/>
    </row>
    <row r="38" spans="1:19" ht="14.4" x14ac:dyDescent="0.3">
      <c r="A38" s="406">
        <v>2015</v>
      </c>
      <c r="B38" s="406" t="s">
        <v>362</v>
      </c>
      <c r="C38" s="359" t="s">
        <v>489</v>
      </c>
      <c r="D38" s="411">
        <v>1496816859.2993231</v>
      </c>
      <c r="E38" s="411">
        <v>1113708126.5700908</v>
      </c>
      <c r="F38" s="411">
        <v>831098989.94851565</v>
      </c>
      <c r="G38" s="411">
        <v>656750515.92770696</v>
      </c>
      <c r="H38" s="411">
        <v>535799859.325993</v>
      </c>
      <c r="I38" s="411">
        <v>329057719.68284416</v>
      </c>
      <c r="J38" s="412"/>
      <c r="K38" s="412"/>
      <c r="L38" s="412"/>
      <c r="M38" s="412"/>
      <c r="N38" s="412">
        <v>22721412.262674</v>
      </c>
      <c r="O38" s="1"/>
      <c r="P38" s="360" t="s">
        <v>362</v>
      </c>
      <c r="Q38" s="403">
        <v>320553995.99222982</v>
      </c>
      <c r="R38" s="207"/>
      <c r="S38" s="207"/>
    </row>
    <row r="39" spans="1:19" ht="14.4" x14ac:dyDescent="0.3">
      <c r="A39" s="406">
        <v>2016</v>
      </c>
      <c r="B39" s="406" t="s">
        <v>364</v>
      </c>
      <c r="C39" s="359" t="s">
        <v>490</v>
      </c>
      <c r="D39" s="411">
        <v>1751915829.2421155</v>
      </c>
      <c r="E39" s="411">
        <v>1214582379.3947427</v>
      </c>
      <c r="F39" s="411">
        <v>908302722.79805362</v>
      </c>
      <c r="G39" s="411">
        <v>733773189.36002469</v>
      </c>
      <c r="H39" s="411">
        <v>422642063.58701336</v>
      </c>
      <c r="I39" s="412"/>
      <c r="J39" s="412"/>
      <c r="K39" s="412"/>
      <c r="L39" s="412"/>
      <c r="M39" s="412"/>
      <c r="N39" s="412">
        <v>22721412.262674</v>
      </c>
      <c r="O39" s="1"/>
      <c r="P39" s="360" t="s">
        <v>364</v>
      </c>
      <c r="Q39" s="403">
        <v>409366025.08551437</v>
      </c>
      <c r="R39" s="207"/>
      <c r="S39" s="207"/>
    </row>
    <row r="40" spans="1:19" ht="14.4" x14ac:dyDescent="0.3">
      <c r="A40" s="406">
        <v>2017</v>
      </c>
      <c r="B40" s="406" t="s">
        <v>366</v>
      </c>
      <c r="C40" s="359" t="s">
        <v>491</v>
      </c>
      <c r="D40" s="411">
        <v>2929512814.3882871</v>
      </c>
      <c r="E40" s="411">
        <v>1864784477.8681073</v>
      </c>
      <c r="F40" s="411">
        <v>1486583520.3822129</v>
      </c>
      <c r="G40" s="411">
        <v>1045559485.2685223</v>
      </c>
      <c r="H40" s="412"/>
      <c r="I40" s="412"/>
      <c r="J40" s="412"/>
      <c r="K40" s="412"/>
      <c r="L40" s="412"/>
      <c r="M40" s="412"/>
      <c r="N40" s="412">
        <v>22721412.262674</v>
      </c>
      <c r="O40" s="1"/>
      <c r="P40" s="360" t="s">
        <v>366</v>
      </c>
      <c r="Q40" s="403">
        <v>1028116780.4413882</v>
      </c>
      <c r="R40" s="207"/>
      <c r="S40" s="207"/>
    </row>
    <row r="41" spans="1:19" ht="14.4" x14ac:dyDescent="0.3">
      <c r="A41" s="406">
        <v>2018</v>
      </c>
      <c r="B41" s="406" t="s">
        <v>287</v>
      </c>
      <c r="C41" s="359" t="s">
        <v>492</v>
      </c>
      <c r="D41" s="411">
        <v>2978047892.383646</v>
      </c>
      <c r="E41" s="411">
        <v>1826762284.8028352</v>
      </c>
      <c r="F41" s="411">
        <v>1026286318.513256</v>
      </c>
      <c r="G41" s="413"/>
      <c r="H41" s="412"/>
      <c r="I41" s="412"/>
      <c r="J41" s="412"/>
      <c r="K41" s="412"/>
      <c r="L41" s="412"/>
      <c r="M41" s="412"/>
      <c r="N41" s="412">
        <v>22721412.262674</v>
      </c>
      <c r="O41" s="1"/>
      <c r="P41" s="360" t="s">
        <v>287</v>
      </c>
      <c r="Q41" s="403">
        <v>1003619206.3846524</v>
      </c>
      <c r="R41" s="207"/>
      <c r="S41" s="207"/>
    </row>
    <row r="42" spans="1:19" ht="14.4" x14ac:dyDescent="0.3">
      <c r="A42" s="406">
        <v>2019</v>
      </c>
      <c r="B42" s="406" t="s">
        <v>411</v>
      </c>
      <c r="C42" s="359" t="s">
        <v>493</v>
      </c>
      <c r="D42" s="411">
        <v>3108059541.8066115</v>
      </c>
      <c r="E42" s="411">
        <v>1746915329.3584585</v>
      </c>
      <c r="F42" s="412"/>
      <c r="G42" s="412"/>
      <c r="H42" s="412"/>
      <c r="I42" s="412"/>
      <c r="J42" s="412"/>
      <c r="K42" s="412"/>
      <c r="L42" s="412"/>
      <c r="M42" s="412"/>
      <c r="N42" s="412">
        <v>22721412.262674</v>
      </c>
      <c r="O42" s="1"/>
      <c r="P42" s="360" t="s">
        <v>411</v>
      </c>
      <c r="Q42" s="403">
        <v>1714596031.4283578</v>
      </c>
      <c r="R42" s="207"/>
      <c r="S42" s="207"/>
    </row>
    <row r="43" spans="1:19" ht="14.4" x14ac:dyDescent="0.3">
      <c r="A43" s="407" t="s">
        <v>550</v>
      </c>
      <c r="B43" s="407" t="s">
        <v>413</v>
      </c>
      <c r="C43" s="361" t="s">
        <v>494</v>
      </c>
      <c r="D43" s="411">
        <v>2680639057.3605962</v>
      </c>
      <c r="E43" s="412"/>
      <c r="F43" s="412"/>
      <c r="G43" s="412"/>
      <c r="H43" s="412"/>
      <c r="I43" s="412"/>
      <c r="J43" s="412"/>
      <c r="K43" s="412"/>
      <c r="L43" s="412"/>
      <c r="M43" s="412"/>
      <c r="N43" s="412">
        <v>22721412.262674</v>
      </c>
      <c r="O43" s="1"/>
      <c r="P43" s="360" t="s">
        <v>413</v>
      </c>
      <c r="Q43" s="404">
        <v>2651646706.6744585</v>
      </c>
      <c r="R43" s="207"/>
      <c r="S43" s="207"/>
    </row>
    <row r="44" spans="1:19" ht="14.4" x14ac:dyDescent="0.3">
      <c r="A44" s="368"/>
      <c r="B44" s="368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369" t="s">
        <v>151</v>
      </c>
      <c r="P44" s="362" t="s">
        <v>449</v>
      </c>
      <c r="Q44" s="399">
        <v>7466729827.0454159</v>
      </c>
      <c r="R44" s="207"/>
      <c r="S44" s="207"/>
    </row>
  </sheetData>
  <sheetProtection algorithmName="SHA-512" hashValue="8nqpbOlpbhzQB16OtIwvxDrQe6k9cWcwPCud4+XkhFWc1mThbMFeoBKBfa5aMRMgO5l7ti400ywWLRv924su8w==" saltValue="wcSoTYqz8fkqh0Bo76tQ3w==" spinCount="100000" sheet="1" objects="1" scenarios="1"/>
  <mergeCells count="5">
    <mergeCell ref="D27:N27"/>
    <mergeCell ref="Q27:Q28"/>
    <mergeCell ref="D4:N4"/>
    <mergeCell ref="Q4:Q5"/>
    <mergeCell ref="S4:S5"/>
  </mergeCells>
  <hyperlinks>
    <hyperlink ref="A2" location="Content!A1" display="Back to content" xr:uid="{00000000-0004-0000-0600-000000000000}"/>
  </hyperlinks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E4B489-8C67-42B9-86E7-3C72A20FA030}">
  <dimension ref="A1:G11"/>
  <sheetViews>
    <sheetView zoomScale="80" zoomScaleNormal="80" workbookViewId="0"/>
  </sheetViews>
  <sheetFormatPr defaultRowHeight="14.4" x14ac:dyDescent="0.3"/>
  <cols>
    <col min="1" max="1" width="63.33203125" style="1" customWidth="1"/>
    <col min="2" max="2" width="14.109375" style="1" customWidth="1"/>
    <col min="3" max="3" width="26.109375" style="1" customWidth="1"/>
    <col min="4" max="4" width="15.109375" style="1" customWidth="1"/>
    <col min="5" max="5" width="15.88671875" style="1" customWidth="1"/>
    <col min="6" max="6" width="15.109375" style="1" customWidth="1"/>
    <col min="7" max="7" width="17.109375" style="1" customWidth="1"/>
    <col min="8" max="16384" width="8.88671875" style="1"/>
  </cols>
  <sheetData>
    <row r="1" spans="1:7" x14ac:dyDescent="0.3">
      <c r="A1" s="262" t="s">
        <v>552</v>
      </c>
    </row>
    <row r="2" spans="1:7" x14ac:dyDescent="0.3">
      <c r="A2" s="264" t="s">
        <v>144</v>
      </c>
    </row>
    <row r="4" spans="1:7" ht="52.8" x14ac:dyDescent="0.3">
      <c r="A4" s="478"/>
      <c r="B4" s="478"/>
      <c r="C4" s="470" t="s">
        <v>553</v>
      </c>
      <c r="D4" s="470" t="s">
        <v>554</v>
      </c>
      <c r="E4" s="470" t="s">
        <v>555</v>
      </c>
      <c r="F4" s="470" t="s">
        <v>556</v>
      </c>
      <c r="G4" s="470" t="s">
        <v>557</v>
      </c>
    </row>
    <row r="5" spans="1:7" x14ac:dyDescent="0.3">
      <c r="A5" s="478"/>
      <c r="B5" s="478"/>
      <c r="C5" s="471" t="s">
        <v>1</v>
      </c>
      <c r="D5" s="471" t="s">
        <v>169</v>
      </c>
      <c r="E5" s="471" t="s">
        <v>171</v>
      </c>
      <c r="F5" s="471" t="s">
        <v>173</v>
      </c>
      <c r="G5" s="471" t="s">
        <v>175</v>
      </c>
    </row>
    <row r="6" spans="1:7" x14ac:dyDescent="0.3">
      <c r="A6" s="472" t="s">
        <v>558</v>
      </c>
      <c r="B6" s="473" t="s">
        <v>257</v>
      </c>
      <c r="C6" s="474">
        <v>9885130043.2915993</v>
      </c>
      <c r="D6" s="474"/>
      <c r="E6" s="475"/>
      <c r="F6" s="474">
        <v>74720075.715059996</v>
      </c>
      <c r="G6" s="475"/>
    </row>
    <row r="7" spans="1:7" x14ac:dyDescent="0.3">
      <c r="A7" s="472" t="s">
        <v>559</v>
      </c>
      <c r="B7" s="473" t="s">
        <v>339</v>
      </c>
      <c r="C7" s="474">
        <v>4025429489.4069152</v>
      </c>
      <c r="D7" s="474">
        <v>5.079E-6</v>
      </c>
      <c r="E7" s="475"/>
      <c r="F7" s="474">
        <v>-73394504.394950002</v>
      </c>
      <c r="G7" s="475"/>
    </row>
    <row r="8" spans="1:7" x14ac:dyDescent="0.3">
      <c r="A8" s="472" t="s">
        <v>560</v>
      </c>
      <c r="B8" s="473" t="s">
        <v>345</v>
      </c>
      <c r="C8" s="474">
        <v>3814018616.1244998</v>
      </c>
      <c r="D8" s="474">
        <v>0</v>
      </c>
      <c r="E8" s="475"/>
      <c r="F8" s="474">
        <v>-70255271.174529999</v>
      </c>
      <c r="G8" s="475"/>
    </row>
    <row r="9" spans="1:7" x14ac:dyDescent="0.3">
      <c r="A9" s="472" t="s">
        <v>561</v>
      </c>
      <c r="B9" s="473" t="s">
        <v>391</v>
      </c>
      <c r="C9" s="474">
        <v>2002854195.2217999</v>
      </c>
      <c r="D9" s="474"/>
      <c r="E9" s="475"/>
      <c r="F9" s="474">
        <v>6278466.4408799997</v>
      </c>
      <c r="G9" s="475"/>
    </row>
    <row r="10" spans="1:7" x14ac:dyDescent="0.3">
      <c r="A10" s="472" t="s">
        <v>562</v>
      </c>
      <c r="B10" s="473" t="s">
        <v>351</v>
      </c>
      <c r="C10" s="474">
        <v>2992848396.0835814</v>
      </c>
      <c r="D10" s="474">
        <v>-1.5340000000000001E-6</v>
      </c>
      <c r="E10" s="475"/>
      <c r="F10" s="474">
        <v>-72829442.415299997</v>
      </c>
      <c r="G10" s="475"/>
    </row>
    <row r="11" spans="1:7" x14ac:dyDescent="0.3">
      <c r="A11" s="476" t="s">
        <v>427</v>
      </c>
      <c r="B11" s="477" t="s">
        <v>394</v>
      </c>
      <c r="C11" s="474">
        <v>901284387.85000002</v>
      </c>
      <c r="D11" s="474"/>
      <c r="E11" s="475"/>
      <c r="F11" s="474">
        <v>2825309.8982080002</v>
      </c>
      <c r="G11" s="475"/>
    </row>
  </sheetData>
  <sheetProtection algorithmName="SHA-512" hashValue="fwq70OBe375sb5LtsDPBZAsvdF5j3l7hGwGlP+kGqj6YBBX6hyP0Q22yg72ibqPnd0ZNeBl1wgUkXOVqkKmpxw==" saltValue="9JUOmLUaI8KM7z0KE97j/A==" spinCount="100000" sheet="1" objects="1" scenarios="1"/>
  <conditionalFormatting sqref="A6:B6">
    <cfRule type="expression" dxfId="1" priority="2">
      <formula>(OR($E6="L",$E6="NL",$E6="G"))</formula>
    </cfRule>
  </conditionalFormatting>
  <conditionalFormatting sqref="A7:B11">
    <cfRule type="expression" dxfId="0" priority="1">
      <formula>(OR($E7="L",$E7="NL",$E7="G"))</formula>
    </cfRule>
  </conditionalFormatting>
  <hyperlinks>
    <hyperlink ref="A2" location="Content!A1" display="Back to content" xr:uid="{70698F4E-CB65-4286-B96D-9E43E9047582}"/>
  </hyperlink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:G59"/>
  <sheetViews>
    <sheetView zoomScale="80" zoomScaleNormal="80" workbookViewId="0"/>
  </sheetViews>
  <sheetFormatPr defaultColWidth="8.88671875" defaultRowHeight="13.2" x14ac:dyDescent="0.25"/>
  <cols>
    <col min="1" max="1" width="97.5546875" style="2" customWidth="1"/>
    <col min="2" max="7" width="22.6640625" style="2" customWidth="1"/>
    <col min="8" max="16384" width="8.88671875" style="2"/>
  </cols>
  <sheetData>
    <row r="1" spans="1:7" ht="13.8" x14ac:dyDescent="0.25">
      <c r="A1" s="18" t="s">
        <v>333</v>
      </c>
    </row>
    <row r="2" spans="1:7" ht="14.4" x14ac:dyDescent="0.3">
      <c r="A2" s="258" t="s">
        <v>144</v>
      </c>
    </row>
    <row r="4" spans="1:7" ht="25.8" x14ac:dyDescent="0.5">
      <c r="A4" s="1"/>
      <c r="B4" s="172"/>
      <c r="C4" s="124" t="s">
        <v>151</v>
      </c>
      <c r="D4" s="124" t="s">
        <v>271</v>
      </c>
      <c r="E4" s="124" t="s">
        <v>272</v>
      </c>
      <c r="F4" s="124" t="s">
        <v>273</v>
      </c>
      <c r="G4" s="124" t="s">
        <v>274</v>
      </c>
    </row>
    <row r="5" spans="1:7" ht="14.4" x14ac:dyDescent="0.3">
      <c r="A5" s="1"/>
      <c r="B5" s="1"/>
      <c r="C5" s="124" t="s">
        <v>1</v>
      </c>
      <c r="D5" s="124" t="s">
        <v>168</v>
      </c>
      <c r="E5" s="124" t="s">
        <v>169</v>
      </c>
      <c r="F5" s="124" t="s">
        <v>170</v>
      </c>
      <c r="G5" s="124" t="s">
        <v>171</v>
      </c>
    </row>
    <row r="6" spans="1:7" ht="14.4" x14ac:dyDescent="0.3">
      <c r="A6" s="173"/>
      <c r="B6" s="1"/>
      <c r="C6"/>
      <c r="D6"/>
      <c r="E6"/>
      <c r="F6"/>
      <c r="G6"/>
    </row>
    <row r="7" spans="1:7" ht="26.4" x14ac:dyDescent="0.25">
      <c r="A7" s="125" t="s">
        <v>544</v>
      </c>
      <c r="B7" s="126"/>
      <c r="C7" s="127"/>
      <c r="D7" s="127"/>
      <c r="E7" s="127"/>
      <c r="F7" s="127"/>
      <c r="G7" s="128"/>
    </row>
    <row r="8" spans="1:7" x14ac:dyDescent="0.25">
      <c r="A8" s="129" t="s">
        <v>275</v>
      </c>
      <c r="B8" s="130" t="s">
        <v>257</v>
      </c>
      <c r="C8" s="131">
        <v>86155605</v>
      </c>
      <c r="D8" s="132">
        <v>86155605</v>
      </c>
      <c r="E8" s="133"/>
      <c r="F8" s="132"/>
      <c r="G8" s="134"/>
    </row>
    <row r="9" spans="1:7" x14ac:dyDescent="0.25">
      <c r="A9" s="129" t="s">
        <v>276</v>
      </c>
      <c r="B9" s="130" t="s">
        <v>341</v>
      </c>
      <c r="C9" s="131"/>
      <c r="D9" s="132"/>
      <c r="E9" s="133"/>
      <c r="F9" s="132"/>
      <c r="G9" s="134"/>
    </row>
    <row r="10" spans="1:7" x14ac:dyDescent="0.25">
      <c r="A10" s="129" t="s">
        <v>511</v>
      </c>
      <c r="B10" s="130" t="s">
        <v>343</v>
      </c>
      <c r="C10" s="131"/>
      <c r="D10" s="132"/>
      <c r="E10" s="133"/>
      <c r="F10" s="135"/>
      <c r="G10" s="134"/>
    </row>
    <row r="11" spans="1:7" x14ac:dyDescent="0.25">
      <c r="A11" s="129" t="s">
        <v>277</v>
      </c>
      <c r="B11" s="130" t="s">
        <v>345</v>
      </c>
      <c r="C11" s="131"/>
      <c r="D11" s="133"/>
      <c r="E11" s="132"/>
      <c r="F11" s="132"/>
      <c r="G11" s="132"/>
    </row>
    <row r="12" spans="1:7" x14ac:dyDescent="0.25">
      <c r="A12" s="129" t="s">
        <v>278</v>
      </c>
      <c r="B12" s="130" t="s">
        <v>349</v>
      </c>
      <c r="C12" s="131"/>
      <c r="D12" s="136"/>
      <c r="E12" s="134"/>
      <c r="F12" s="134"/>
      <c r="G12" s="134"/>
    </row>
    <row r="13" spans="1:7" x14ac:dyDescent="0.25">
      <c r="A13" s="129" t="s">
        <v>279</v>
      </c>
      <c r="B13" s="130" t="s">
        <v>391</v>
      </c>
      <c r="C13" s="131"/>
      <c r="D13" s="133"/>
      <c r="E13" s="132"/>
      <c r="F13" s="132"/>
      <c r="G13" s="132"/>
    </row>
    <row r="14" spans="1:7" x14ac:dyDescent="0.25">
      <c r="A14" s="129" t="s">
        <v>280</v>
      </c>
      <c r="B14" s="130" t="s">
        <v>394</v>
      </c>
      <c r="C14" s="131"/>
      <c r="D14" s="133"/>
      <c r="E14" s="132"/>
      <c r="F14" s="132"/>
      <c r="G14" s="132"/>
    </row>
    <row r="15" spans="1:7" x14ac:dyDescent="0.25">
      <c r="A15" s="129" t="s">
        <v>281</v>
      </c>
      <c r="B15" s="130" t="s">
        <v>354</v>
      </c>
      <c r="C15" s="131">
        <v>2376701983.5135818</v>
      </c>
      <c r="D15" s="132">
        <v>2376701983.5135818</v>
      </c>
      <c r="E15" s="133"/>
      <c r="F15" s="133"/>
      <c r="G15" s="137"/>
    </row>
    <row r="16" spans="1:7" x14ac:dyDescent="0.25">
      <c r="A16" s="129" t="s">
        <v>134</v>
      </c>
      <c r="B16" s="130" t="s">
        <v>356</v>
      </c>
      <c r="C16" s="131">
        <v>1492419159.9333334</v>
      </c>
      <c r="D16" s="133"/>
      <c r="E16" s="132">
        <v>349733930</v>
      </c>
      <c r="F16" s="132">
        <v>1142685229.9333334</v>
      </c>
      <c r="G16" s="132"/>
    </row>
    <row r="17" spans="1:7" x14ac:dyDescent="0.25">
      <c r="A17" s="129" t="s">
        <v>282</v>
      </c>
      <c r="B17" s="138" t="s">
        <v>360</v>
      </c>
      <c r="C17" s="131"/>
      <c r="D17" s="133"/>
      <c r="E17" s="133"/>
      <c r="F17" s="133"/>
      <c r="G17" s="132"/>
    </row>
    <row r="18" spans="1:7" x14ac:dyDescent="0.25">
      <c r="A18" s="139" t="s">
        <v>283</v>
      </c>
      <c r="B18" s="140" t="s">
        <v>461</v>
      </c>
      <c r="C18" s="131">
        <v>70152740.959999993</v>
      </c>
      <c r="D18" s="132"/>
      <c r="E18" s="132"/>
      <c r="F18" s="132">
        <v>70152740.959999993</v>
      </c>
      <c r="G18" s="132"/>
    </row>
    <row r="19" spans="1:7" ht="26.4" x14ac:dyDescent="0.25">
      <c r="A19" s="125" t="s">
        <v>284</v>
      </c>
      <c r="B19" s="126"/>
      <c r="C19" s="133"/>
      <c r="D19" s="133"/>
      <c r="E19" s="133"/>
      <c r="F19" s="133"/>
      <c r="G19" s="137"/>
    </row>
    <row r="20" spans="1:7" ht="23.4" x14ac:dyDescent="0.25">
      <c r="A20" s="129" t="s">
        <v>284</v>
      </c>
      <c r="B20" s="130" t="s">
        <v>366</v>
      </c>
      <c r="C20" s="131"/>
      <c r="D20" s="133"/>
      <c r="E20" s="133"/>
      <c r="F20" s="133"/>
      <c r="G20" s="137"/>
    </row>
    <row r="21" spans="1:7" x14ac:dyDescent="0.25">
      <c r="A21" s="125" t="s">
        <v>285</v>
      </c>
      <c r="B21" s="126"/>
      <c r="C21" s="133"/>
      <c r="D21" s="133"/>
      <c r="E21" s="133"/>
      <c r="F21" s="133"/>
      <c r="G21" s="137"/>
    </row>
    <row r="22" spans="1:7" x14ac:dyDescent="0.25">
      <c r="A22" s="141" t="s">
        <v>286</v>
      </c>
      <c r="B22" s="142" t="s">
        <v>287</v>
      </c>
      <c r="C22" s="131"/>
      <c r="D22" s="143"/>
      <c r="E22" s="143"/>
      <c r="F22" s="143"/>
      <c r="G22" s="143"/>
    </row>
    <row r="23" spans="1:7" x14ac:dyDescent="0.25">
      <c r="A23" s="144" t="s">
        <v>288</v>
      </c>
      <c r="B23" s="145" t="s">
        <v>289</v>
      </c>
      <c r="C23" s="131">
        <v>4025429489.4069152</v>
      </c>
      <c r="D23" s="146">
        <v>2462857588.5135818</v>
      </c>
      <c r="E23" s="146">
        <v>349733930</v>
      </c>
      <c r="F23" s="146">
        <v>1212837970.8933334</v>
      </c>
      <c r="G23" s="146"/>
    </row>
    <row r="24" spans="1:7" ht="14.4" x14ac:dyDescent="0.3">
      <c r="A24" s="444"/>
      <c r="B24" s="445"/>
      <c r="C24" s="443"/>
      <c r="D24" s="443"/>
      <c r="E24" s="443"/>
      <c r="F24" s="443"/>
      <c r="G24" s="443"/>
    </row>
    <row r="25" spans="1:7" x14ac:dyDescent="0.25">
      <c r="A25" s="125" t="s">
        <v>290</v>
      </c>
      <c r="B25" s="126"/>
      <c r="C25" s="127"/>
      <c r="D25" s="127"/>
      <c r="E25" s="127"/>
      <c r="F25" s="127"/>
      <c r="G25" s="128"/>
    </row>
    <row r="26" spans="1:7" x14ac:dyDescent="0.25">
      <c r="A26" s="129" t="s">
        <v>291</v>
      </c>
      <c r="B26" s="130" t="s">
        <v>418</v>
      </c>
      <c r="C26" s="131"/>
      <c r="D26" s="133"/>
      <c r="E26" s="133"/>
      <c r="F26" s="136"/>
      <c r="G26" s="137"/>
    </row>
    <row r="27" spans="1:7" ht="23.4" x14ac:dyDescent="0.25">
      <c r="A27" s="129" t="s">
        <v>292</v>
      </c>
      <c r="B27" s="130" t="s">
        <v>419</v>
      </c>
      <c r="C27" s="131"/>
      <c r="D27" s="133"/>
      <c r="E27" s="133"/>
      <c r="F27" s="136"/>
      <c r="G27" s="137"/>
    </row>
    <row r="28" spans="1:7" x14ac:dyDescent="0.25">
      <c r="A28" s="129" t="s">
        <v>293</v>
      </c>
      <c r="B28" s="130" t="s">
        <v>421</v>
      </c>
      <c r="C28" s="131"/>
      <c r="D28" s="133"/>
      <c r="E28" s="133"/>
      <c r="F28" s="136"/>
      <c r="G28" s="147"/>
    </row>
    <row r="29" spans="1:7" x14ac:dyDescent="0.25">
      <c r="A29" s="129" t="s">
        <v>512</v>
      </c>
      <c r="B29" s="130" t="s">
        <v>423</v>
      </c>
      <c r="C29" s="131"/>
      <c r="D29" s="133"/>
      <c r="E29" s="133"/>
      <c r="F29" s="136"/>
      <c r="G29" s="147"/>
    </row>
    <row r="30" spans="1:7" x14ac:dyDescent="0.25">
      <c r="A30" s="129" t="s">
        <v>294</v>
      </c>
      <c r="B30" s="130" t="s">
        <v>425</v>
      </c>
      <c r="C30" s="131"/>
      <c r="D30" s="133"/>
      <c r="E30" s="133"/>
      <c r="F30" s="136"/>
      <c r="G30" s="137"/>
    </row>
    <row r="31" spans="1:7" x14ac:dyDescent="0.25">
      <c r="A31" s="129" t="s">
        <v>295</v>
      </c>
      <c r="B31" s="130" t="s">
        <v>68</v>
      </c>
      <c r="C31" s="131"/>
      <c r="D31" s="133"/>
      <c r="E31" s="133"/>
      <c r="F31" s="136"/>
      <c r="G31" s="147"/>
    </row>
    <row r="32" spans="1:7" x14ac:dyDescent="0.25">
      <c r="A32" s="129" t="s">
        <v>296</v>
      </c>
      <c r="B32" s="130" t="s">
        <v>545</v>
      </c>
      <c r="C32" s="131"/>
      <c r="D32" s="133"/>
      <c r="E32" s="133"/>
      <c r="F32" s="136"/>
      <c r="G32" s="137"/>
    </row>
    <row r="33" spans="1:7" x14ac:dyDescent="0.25">
      <c r="A33" s="129" t="s">
        <v>297</v>
      </c>
      <c r="B33" s="130" t="s">
        <v>546</v>
      </c>
      <c r="C33" s="131"/>
      <c r="D33" s="133"/>
      <c r="E33" s="133"/>
      <c r="F33" s="136"/>
      <c r="G33" s="147"/>
    </row>
    <row r="34" spans="1:7" x14ac:dyDescent="0.25">
      <c r="A34" s="141" t="s">
        <v>298</v>
      </c>
      <c r="B34" s="142" t="s">
        <v>547</v>
      </c>
      <c r="C34" s="131"/>
      <c r="D34" s="133"/>
      <c r="E34" s="133"/>
      <c r="F34" s="148"/>
      <c r="G34" s="149"/>
    </row>
    <row r="35" spans="1:7" x14ac:dyDescent="0.25">
      <c r="A35" s="150" t="s">
        <v>299</v>
      </c>
      <c r="B35" s="151" t="s">
        <v>369</v>
      </c>
      <c r="C35" s="131"/>
      <c r="D35" s="152"/>
      <c r="E35" s="152"/>
      <c r="F35" s="146"/>
      <c r="G35" s="146"/>
    </row>
    <row r="36" spans="1:7" ht="14.4" x14ac:dyDescent="0.3">
      <c r="A36"/>
      <c r="B36"/>
      <c r="C36" s="153"/>
      <c r="D36" s="446"/>
      <c r="E36" s="446"/>
      <c r="F36" s="153"/>
      <c r="G36" s="447"/>
    </row>
    <row r="37" spans="1:7" ht="14.4" x14ac:dyDescent="0.3">
      <c r="A37" s="154" t="s">
        <v>300</v>
      </c>
      <c r="B37" s="155"/>
      <c r="C37" s="127"/>
      <c r="D37" s="127"/>
      <c r="E37" s="127"/>
      <c r="F37" s="127"/>
      <c r="G37" s="128"/>
    </row>
    <row r="38" spans="1:7" x14ac:dyDescent="0.25">
      <c r="A38" s="156" t="s">
        <v>301</v>
      </c>
      <c r="B38" s="157" t="s">
        <v>302</v>
      </c>
      <c r="C38" s="131">
        <v>4025429489.4069152</v>
      </c>
      <c r="D38" s="131">
        <v>2462857588.5135818</v>
      </c>
      <c r="E38" s="131">
        <v>349733930</v>
      </c>
      <c r="F38" s="131">
        <v>1212837970.8933334</v>
      </c>
      <c r="G38" s="131"/>
    </row>
    <row r="39" spans="1:7" x14ac:dyDescent="0.25">
      <c r="A39" s="156" t="s">
        <v>303</v>
      </c>
      <c r="B39" s="157" t="s">
        <v>304</v>
      </c>
      <c r="C39" s="131">
        <v>4025429489.4069152</v>
      </c>
      <c r="D39" s="131">
        <v>2462857588.5135818</v>
      </c>
      <c r="E39" s="131">
        <v>349733930</v>
      </c>
      <c r="F39" s="131">
        <v>1212837970.8933334</v>
      </c>
      <c r="G39" s="137"/>
    </row>
    <row r="40" spans="1:7" x14ac:dyDescent="0.25">
      <c r="A40" s="156" t="s">
        <v>305</v>
      </c>
      <c r="B40" s="157" t="s">
        <v>306</v>
      </c>
      <c r="C40" s="131">
        <v>3814018616.124464</v>
      </c>
      <c r="D40" s="131">
        <v>2462857588.5135818</v>
      </c>
      <c r="E40" s="131">
        <v>349733930</v>
      </c>
      <c r="F40" s="131">
        <v>1001427097.6108826</v>
      </c>
      <c r="G40" s="131"/>
    </row>
    <row r="41" spans="1:7" x14ac:dyDescent="0.25">
      <c r="A41" s="156" t="s">
        <v>307</v>
      </c>
      <c r="B41" s="157" t="s">
        <v>263</v>
      </c>
      <c r="C41" s="131">
        <v>2992848396.0835814</v>
      </c>
      <c r="D41" s="131">
        <v>2462857588.5135818</v>
      </c>
      <c r="E41" s="131">
        <v>349733930</v>
      </c>
      <c r="F41" s="131">
        <v>180256877.56999999</v>
      </c>
      <c r="G41" s="137"/>
    </row>
    <row r="42" spans="1:7" x14ac:dyDescent="0.25">
      <c r="A42" s="158" t="s">
        <v>308</v>
      </c>
      <c r="B42" s="159" t="s">
        <v>309</v>
      </c>
      <c r="C42" s="131">
        <v>2002854195.2217653</v>
      </c>
      <c r="D42" s="133"/>
      <c r="E42" s="133"/>
      <c r="F42" s="133"/>
      <c r="G42" s="137"/>
    </row>
    <row r="43" spans="1:7" x14ac:dyDescent="0.25">
      <c r="A43" s="158" t="s">
        <v>310</v>
      </c>
      <c r="B43" s="159" t="s">
        <v>311</v>
      </c>
      <c r="C43" s="131">
        <v>901284387.85000002</v>
      </c>
      <c r="D43" s="133"/>
      <c r="E43" s="133"/>
      <c r="F43" s="133"/>
      <c r="G43" s="137"/>
    </row>
    <row r="44" spans="1:7" x14ac:dyDescent="0.25">
      <c r="A44" s="160" t="s">
        <v>312</v>
      </c>
      <c r="B44" s="159" t="s">
        <v>313</v>
      </c>
      <c r="C44" s="161">
        <v>1.904291698</v>
      </c>
      <c r="D44" s="133"/>
      <c r="E44" s="133"/>
      <c r="F44" s="133"/>
      <c r="G44" s="137"/>
    </row>
    <row r="45" spans="1:7" x14ac:dyDescent="0.25">
      <c r="A45" s="160" t="s">
        <v>314</v>
      </c>
      <c r="B45" s="159" t="s">
        <v>315</v>
      </c>
      <c r="C45" s="161">
        <v>3.3206482180000001</v>
      </c>
      <c r="D45" s="152"/>
      <c r="E45" s="152"/>
      <c r="F45" s="152"/>
      <c r="G45" s="162"/>
    </row>
    <row r="46" spans="1:7" ht="14.4" x14ac:dyDescent="0.3">
      <c r="A46" s="174"/>
      <c r="B46" s="175"/>
      <c r="C46" s="1"/>
      <c r="D46" s="176"/>
      <c r="E46" s="176"/>
      <c r="F46" s="176"/>
      <c r="G46" s="176"/>
    </row>
    <row r="47" spans="1:7" ht="14.4" x14ac:dyDescent="0.3">
      <c r="A47" s="448"/>
      <c r="B47" s="449"/>
      <c r="C47" s="163" t="s">
        <v>172</v>
      </c>
      <c r="D47"/>
      <c r="E47" s="176"/>
      <c r="F47" s="176"/>
      <c r="G47" s="176"/>
    </row>
    <row r="48" spans="1:7" ht="14.4" x14ac:dyDescent="0.3">
      <c r="A48" s="125" t="s">
        <v>281</v>
      </c>
      <c r="B48" s="126"/>
      <c r="C48" s="127"/>
      <c r="D48" s="128"/>
      <c r="E48" s="1"/>
      <c r="F48" s="1"/>
      <c r="G48" s="1"/>
    </row>
    <row r="49" spans="1:7" ht="14.4" x14ac:dyDescent="0.3">
      <c r="A49" s="129" t="s">
        <v>142</v>
      </c>
      <c r="B49" s="130" t="s">
        <v>316</v>
      </c>
      <c r="C49" s="131">
        <v>3034323826.0735817</v>
      </c>
      <c r="D49" s="137"/>
      <c r="E49" s="1"/>
      <c r="F49" s="1"/>
      <c r="G49" s="1"/>
    </row>
    <row r="50" spans="1:7" ht="14.4" x14ac:dyDescent="0.3">
      <c r="A50" s="129" t="s">
        <v>317</v>
      </c>
      <c r="B50" s="130" t="s">
        <v>318</v>
      </c>
      <c r="C50" s="136">
        <v>254454809.59999999</v>
      </c>
      <c r="D50" s="137"/>
      <c r="E50" s="1"/>
      <c r="F50" s="1"/>
      <c r="G50" s="1"/>
    </row>
    <row r="51" spans="1:7" ht="14.4" x14ac:dyDescent="0.3">
      <c r="A51" s="129" t="s">
        <v>319</v>
      </c>
      <c r="B51" s="164" t="s">
        <v>320</v>
      </c>
      <c r="C51" s="148">
        <v>246858687</v>
      </c>
      <c r="D51" s="137"/>
      <c r="E51" s="1"/>
      <c r="F51" s="1"/>
      <c r="G51" s="1"/>
    </row>
    <row r="52" spans="1:7" ht="14.4" x14ac:dyDescent="0.3">
      <c r="A52" s="129" t="s">
        <v>321</v>
      </c>
      <c r="B52" s="164" t="s">
        <v>322</v>
      </c>
      <c r="C52" s="146">
        <v>156308345.96000001</v>
      </c>
      <c r="D52" s="137"/>
      <c r="E52" s="1"/>
      <c r="F52" s="1"/>
      <c r="G52" s="1"/>
    </row>
    <row r="53" spans="1:7" ht="14.4" x14ac:dyDescent="0.3">
      <c r="A53" s="141" t="s">
        <v>323</v>
      </c>
      <c r="B53" s="165" t="s">
        <v>324</v>
      </c>
      <c r="C53" s="131"/>
      <c r="D53" s="137"/>
      <c r="E53" s="1"/>
      <c r="F53" s="1"/>
      <c r="G53" s="1"/>
    </row>
    <row r="54" spans="1:7" ht="14.4" x14ac:dyDescent="0.3">
      <c r="A54" s="166" t="s">
        <v>281</v>
      </c>
      <c r="B54" s="167" t="s">
        <v>325</v>
      </c>
      <c r="C54" s="131">
        <v>2376701983.5135818</v>
      </c>
      <c r="D54" s="137"/>
      <c r="E54" s="1"/>
      <c r="F54" s="1"/>
      <c r="G54" s="1"/>
    </row>
    <row r="55" spans="1:7" ht="14.4" x14ac:dyDescent="0.3">
      <c r="A55" s="125" t="s">
        <v>326</v>
      </c>
      <c r="B55" s="126"/>
      <c r="C55" s="133"/>
      <c r="D55" s="137"/>
      <c r="E55" s="1"/>
      <c r="F55" s="1"/>
      <c r="G55" s="1"/>
    </row>
    <row r="56" spans="1:7" ht="14.4" x14ac:dyDescent="0.3">
      <c r="A56" s="129" t="s">
        <v>327</v>
      </c>
      <c r="B56" s="164" t="s">
        <v>328</v>
      </c>
      <c r="C56" s="136"/>
      <c r="D56" s="137"/>
      <c r="E56" s="1"/>
      <c r="F56" s="1"/>
      <c r="G56" s="1"/>
    </row>
    <row r="57" spans="1:7" ht="14.4" x14ac:dyDescent="0.3">
      <c r="A57" s="139" t="s">
        <v>329</v>
      </c>
      <c r="B57" s="168" t="s">
        <v>330</v>
      </c>
      <c r="C57" s="136">
        <v>285975485.41999</v>
      </c>
      <c r="D57" s="137"/>
      <c r="E57" s="1"/>
      <c r="F57" s="1"/>
      <c r="G57" s="1"/>
    </row>
    <row r="58" spans="1:7" ht="14.4" x14ac:dyDescent="0.3">
      <c r="A58" s="169"/>
      <c r="B58" s="170"/>
      <c r="C58" s="170"/>
      <c r="D58"/>
      <c r="E58" s="1"/>
      <c r="F58" s="1"/>
      <c r="G58" s="177"/>
    </row>
    <row r="59" spans="1:7" ht="14.4" x14ac:dyDescent="0.3">
      <c r="A59" s="171" t="s">
        <v>331</v>
      </c>
      <c r="B59" s="157" t="s">
        <v>332</v>
      </c>
      <c r="C59" s="146">
        <v>285975485.41999</v>
      </c>
      <c r="D59" s="162"/>
      <c r="E59" s="1"/>
      <c r="F59" s="1"/>
      <c r="G59" s="177"/>
    </row>
  </sheetData>
  <sheetProtection algorithmName="SHA-512" hashValue="rJEKCqWP25OzBGZrd+Cmconq9zHi1HiLarkewsahSvwvLJipdVExShxTTl9PBRPBeF9YcP7XY2aa52v1mliQSA==" saltValue="qJ58FSKxMqnfj5sOyP1V3g==" spinCount="100000" sheet="1" objects="1" scenarios="1"/>
  <hyperlinks>
    <hyperlink ref="A2" location="Content!A1" display="Back to content" xr:uid="{00000000-0004-0000-0700-000000000000}"/>
  </hyperlink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11</vt:i4>
      </vt:variant>
      <vt:variant>
        <vt:lpstr>Named Ranges</vt:lpstr>
      </vt:variant>
      <vt:variant>
        <vt:i4>1</vt:i4>
      </vt:variant>
    </vt:vector>
  </HeadingPairs>
  <TitlesOfParts>
    <vt:vector size="12" baseType="lpstr">
      <vt:lpstr>Content</vt:lpstr>
      <vt:lpstr>S.02.01</vt:lpstr>
      <vt:lpstr>S.05.01</vt:lpstr>
      <vt:lpstr>S.05.02</vt:lpstr>
      <vt:lpstr>S.12.01</vt:lpstr>
      <vt:lpstr>S.17.01</vt:lpstr>
      <vt:lpstr>S.19.01</vt:lpstr>
      <vt:lpstr>S.22.01</vt:lpstr>
      <vt:lpstr>S.23.01</vt:lpstr>
      <vt:lpstr>S.25.01</vt:lpstr>
      <vt:lpstr>S.28.01</vt:lpstr>
      <vt:lpstr>TRANSLATIONS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2021-03-17T14:34:30Z</dcterms:modified>
</cp:coreProperties>
</file>